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F0944EEE-6959-48A4-A305-B790D94A28FB}" xr6:coauthVersionLast="47" xr6:coauthVersionMax="47" xr10:uidLastSave="{DF1447A0-1E2B-4D2E-9E13-26C08D086519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  <sheet name="Hoja1" sheetId="2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6" l="1"/>
  <c r="I11" i="26"/>
  <c r="J11" i="26"/>
  <c r="G11" i="26"/>
  <c r="D11" i="26"/>
  <c r="E11" i="26"/>
  <c r="F11" i="26"/>
  <c r="C11" i="26"/>
  <c r="O27" i="13" l="1"/>
  <c r="N27" i="13"/>
  <c r="M27" i="13"/>
  <c r="Q27" i="13"/>
  <c r="P27" i="13"/>
  <c r="T27" i="13"/>
  <c r="V27" i="13"/>
  <c r="U27" i="13"/>
  <c r="S27" i="13"/>
  <c r="R27" i="13"/>
  <c r="G27" i="13"/>
  <c r="F27" i="13"/>
  <c r="E27" i="13"/>
  <c r="D27" i="13"/>
  <c r="C27" i="13"/>
  <c r="K27" i="13"/>
  <c r="J27" i="13"/>
  <c r="L27" i="13"/>
  <c r="I27" i="13"/>
  <c r="H27" i="13"/>
  <c r="H20" i="29" l="1"/>
  <c r="H27" i="29"/>
  <c r="H15" i="29"/>
  <c r="H26" i="29"/>
  <c r="H14" i="29" l="1"/>
  <c r="T26" i="20" l="1"/>
  <c r="R23" i="20" l="1"/>
  <c r="R24" i="20"/>
  <c r="R12" i="20"/>
  <c r="R25" i="20"/>
  <c r="R13" i="20"/>
  <c r="R26" i="20"/>
  <c r="R14" i="20"/>
  <c r="R19" i="20"/>
  <c r="R20" i="20"/>
  <c r="S20" i="20"/>
  <c r="S25" i="20"/>
  <c r="S24" i="20"/>
  <c r="S23" i="20"/>
  <c r="S19" i="20"/>
  <c r="S18" i="20"/>
  <c r="S14" i="20"/>
  <c r="S13" i="20"/>
  <c r="S12" i="20"/>
  <c r="S26" i="20" l="1"/>
  <c r="U26" i="20"/>
  <c r="J19" i="26" l="1"/>
  <c r="I19" i="26"/>
  <c r="H19" i="26"/>
  <c r="G19" i="26"/>
  <c r="F19" i="26"/>
  <c r="E19" i="26"/>
  <c r="D19" i="26"/>
  <c r="C19" i="26"/>
  <c r="J20" i="26"/>
  <c r="I20" i="26"/>
  <c r="H20" i="26"/>
  <c r="G20" i="26"/>
  <c r="F20" i="26"/>
  <c r="E20" i="26"/>
  <c r="D20" i="26"/>
  <c r="J23" i="26"/>
  <c r="I23" i="26"/>
  <c r="H23" i="26"/>
  <c r="F23" i="26"/>
  <c r="E23" i="26"/>
  <c r="G23" i="26"/>
  <c r="D23" i="26"/>
  <c r="J24" i="26"/>
  <c r="I24" i="26"/>
  <c r="H24" i="26"/>
  <c r="F24" i="26"/>
  <c r="E24" i="26"/>
  <c r="D24" i="26"/>
  <c r="G24" i="26"/>
  <c r="J12" i="26"/>
  <c r="G12" i="26"/>
  <c r="I12" i="26"/>
  <c r="H12" i="26"/>
  <c r="F12" i="26"/>
  <c r="E12" i="26"/>
  <c r="D12" i="26"/>
  <c r="J25" i="26"/>
  <c r="I25" i="26"/>
  <c r="H25" i="26"/>
  <c r="G25" i="26"/>
  <c r="F25" i="26"/>
  <c r="E25" i="26"/>
  <c r="D25" i="26"/>
  <c r="J13" i="26"/>
  <c r="I13" i="26"/>
  <c r="H13" i="26"/>
  <c r="G13" i="26"/>
  <c r="F13" i="26"/>
  <c r="E13" i="26"/>
  <c r="D13" i="26"/>
  <c r="J14" i="26"/>
  <c r="I14" i="26"/>
  <c r="H14" i="26"/>
  <c r="G14" i="26"/>
  <c r="F14" i="26"/>
  <c r="E14" i="26"/>
  <c r="D14" i="26"/>
  <c r="J26" i="26"/>
  <c r="G26" i="26"/>
  <c r="I26" i="26"/>
  <c r="H26" i="26"/>
  <c r="F26" i="26"/>
  <c r="E26" i="26"/>
  <c r="D26" i="26"/>
  <c r="J18" i="26"/>
  <c r="G18" i="26"/>
  <c r="I18" i="26"/>
  <c r="H18" i="26"/>
  <c r="F18" i="26"/>
  <c r="E18" i="26"/>
  <c r="D18" i="26"/>
  <c r="G19" i="19"/>
  <c r="G26" i="19"/>
  <c r="G25" i="19"/>
  <c r="G24" i="19"/>
  <c r="G23" i="19"/>
  <c r="G20" i="19"/>
  <c r="G18" i="19"/>
  <c r="G14" i="19"/>
  <c r="G13" i="19"/>
  <c r="G12" i="19"/>
  <c r="C23" i="26" l="1"/>
  <c r="C13" i="26"/>
  <c r="C18" i="26"/>
  <c r="C26" i="26"/>
  <c r="C14" i="26"/>
  <c r="C25" i="26"/>
  <c r="C20" i="26"/>
  <c r="C24" i="26"/>
  <c r="C12" i="26"/>
  <c r="E23" i="18"/>
  <c r="D23" i="18" l="1"/>
  <c r="C23" i="18"/>
  <c r="E14" i="18"/>
  <c r="D19" i="18"/>
  <c r="D18" i="18"/>
  <c r="C24" i="18"/>
  <c r="D20" i="18"/>
  <c r="E19" i="18"/>
  <c r="C12" i="18"/>
  <c r="C25" i="18"/>
  <c r="D24" i="18"/>
  <c r="E20" i="18"/>
  <c r="C20" i="18"/>
  <c r="C13" i="18"/>
  <c r="C26" i="18"/>
  <c r="D25" i="18"/>
  <c r="E24" i="18"/>
  <c r="E18" i="18"/>
  <c r="C14" i="18"/>
  <c r="D12" i="18"/>
  <c r="D26" i="18"/>
  <c r="E25" i="18"/>
  <c r="C18" i="18"/>
  <c r="D13" i="18"/>
  <c r="E12" i="18"/>
  <c r="E26" i="18"/>
  <c r="C19" i="18"/>
  <c r="D14" i="18"/>
  <c r="E13" i="18"/>
  <c r="R15" i="13" l="1"/>
  <c r="S15" i="13"/>
  <c r="T15" i="13"/>
  <c r="V15" i="13"/>
  <c r="U15" i="13"/>
  <c r="G24" i="13"/>
  <c r="F24" i="13"/>
  <c r="E24" i="13"/>
  <c r="D24" i="13"/>
  <c r="K21" i="13"/>
  <c r="J21" i="13"/>
  <c r="L21" i="13"/>
  <c r="I21" i="13"/>
  <c r="H21" i="13"/>
  <c r="Q20" i="13"/>
  <c r="O20" i="13"/>
  <c r="N20" i="13"/>
  <c r="M20" i="13"/>
  <c r="P20" i="13"/>
  <c r="V19" i="13"/>
  <c r="U19" i="13"/>
  <c r="S19" i="13"/>
  <c r="R19" i="13"/>
  <c r="T19" i="13"/>
  <c r="G25" i="13"/>
  <c r="F25" i="13"/>
  <c r="E25" i="13"/>
  <c r="D25" i="13"/>
  <c r="K24" i="13"/>
  <c r="J24" i="13"/>
  <c r="I24" i="13"/>
  <c r="H24" i="13"/>
  <c r="L24" i="13"/>
  <c r="O21" i="13"/>
  <c r="N21" i="13"/>
  <c r="M21" i="13"/>
  <c r="Q21" i="13"/>
  <c r="P21" i="13"/>
  <c r="S20" i="13"/>
  <c r="R20" i="13"/>
  <c r="V20" i="13"/>
  <c r="U20" i="13"/>
  <c r="T20" i="13"/>
  <c r="O19" i="13"/>
  <c r="N19" i="13"/>
  <c r="M19" i="13"/>
  <c r="Q19" i="13"/>
  <c r="P19" i="13"/>
  <c r="G13" i="13"/>
  <c r="F13" i="13"/>
  <c r="E13" i="13"/>
  <c r="D13" i="13"/>
  <c r="G26" i="13"/>
  <c r="F26" i="13"/>
  <c r="E26" i="13"/>
  <c r="D26" i="13"/>
  <c r="L25" i="13"/>
  <c r="K25" i="13"/>
  <c r="J25" i="13"/>
  <c r="I25" i="13"/>
  <c r="H25" i="13"/>
  <c r="Q24" i="13"/>
  <c r="O24" i="13"/>
  <c r="N24" i="13"/>
  <c r="M24" i="13"/>
  <c r="P24" i="13"/>
  <c r="T21" i="13"/>
  <c r="V21" i="13"/>
  <c r="U21" i="13"/>
  <c r="S21" i="13"/>
  <c r="R21" i="13"/>
  <c r="K20" i="13"/>
  <c r="J20" i="13"/>
  <c r="I20" i="13"/>
  <c r="L20" i="13"/>
  <c r="H20" i="13"/>
  <c r="F14" i="13"/>
  <c r="G14" i="13"/>
  <c r="D14" i="13"/>
  <c r="E14" i="13"/>
  <c r="K13" i="13"/>
  <c r="J13" i="13"/>
  <c r="I13" i="13"/>
  <c r="L13" i="13"/>
  <c r="H13" i="13"/>
  <c r="K26" i="13"/>
  <c r="H26" i="13"/>
  <c r="J26" i="13"/>
  <c r="I26" i="13"/>
  <c r="L26" i="13"/>
  <c r="O25" i="13"/>
  <c r="N25" i="13"/>
  <c r="M25" i="13"/>
  <c r="Q25" i="13"/>
  <c r="P25" i="13"/>
  <c r="S24" i="13"/>
  <c r="R24" i="13"/>
  <c r="V24" i="13"/>
  <c r="U24" i="13"/>
  <c r="T24" i="13"/>
  <c r="G21" i="13"/>
  <c r="E21" i="13"/>
  <c r="F21" i="13"/>
  <c r="D21" i="13"/>
  <c r="D15" i="13"/>
  <c r="F15" i="13"/>
  <c r="G15" i="13"/>
  <c r="E15" i="13"/>
  <c r="H14" i="13"/>
  <c r="J14" i="13"/>
  <c r="K14" i="13"/>
  <c r="L14" i="13"/>
  <c r="I14" i="13"/>
  <c r="Q13" i="13"/>
  <c r="O13" i="13"/>
  <c r="N13" i="13"/>
  <c r="M13" i="13"/>
  <c r="P13" i="13"/>
  <c r="P26" i="13"/>
  <c r="Q26" i="13"/>
  <c r="O26" i="13"/>
  <c r="N26" i="13"/>
  <c r="M26" i="13"/>
  <c r="V25" i="13"/>
  <c r="U25" i="13"/>
  <c r="T25" i="13"/>
  <c r="S25" i="13"/>
  <c r="R25" i="13"/>
  <c r="G19" i="13"/>
  <c r="F19" i="13"/>
  <c r="E19" i="13"/>
  <c r="D19" i="13"/>
  <c r="J15" i="13"/>
  <c r="K15" i="13"/>
  <c r="L15" i="13"/>
  <c r="H15" i="13"/>
  <c r="I15" i="13"/>
  <c r="N14" i="13"/>
  <c r="O14" i="13"/>
  <c r="P14" i="13"/>
  <c r="M14" i="13"/>
  <c r="Q14" i="13"/>
  <c r="S13" i="13"/>
  <c r="R13" i="13"/>
  <c r="V13" i="13"/>
  <c r="U13" i="13"/>
  <c r="T13" i="13"/>
  <c r="S26" i="13"/>
  <c r="R26" i="13"/>
  <c r="V26" i="13"/>
  <c r="U26" i="13"/>
  <c r="T26" i="13"/>
  <c r="G20" i="13"/>
  <c r="F20" i="13"/>
  <c r="E20" i="13"/>
  <c r="D20" i="13"/>
  <c r="K19" i="13"/>
  <c r="J19" i="13"/>
  <c r="I19" i="13"/>
  <c r="H19" i="13"/>
  <c r="L19" i="13"/>
  <c r="N15" i="13"/>
  <c r="O15" i="13"/>
  <c r="P15" i="13"/>
  <c r="Q15" i="13"/>
  <c r="M15" i="13"/>
  <c r="V14" i="13"/>
  <c r="R14" i="13"/>
  <c r="S14" i="13"/>
  <c r="T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<sst xmlns="http://schemas.openxmlformats.org/spreadsheetml/2006/main" count="1342" uniqueCount="683">
  <si>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</si>
  <si>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</si>
  <si>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</si>
  <si>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</si>
  <si>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</si>
  <si>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</si>
  <si>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</si>
  <si>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</si>
  <si>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</si>
  <si>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</si>
  <si>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</si>
  <si>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</si>
  <si>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</si>
  <si>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</si>
  <si>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</si>
  <si>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</si>
  <si>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</si>
  <si>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</si>
  <si>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</si>
  <si>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</si>
  <si>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</si>
  <si>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</si>
  <si>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</si>
  <si>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</si>
  <si>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</si>
  <si>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</si>
  <si>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</si>
  <si>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</si>
  <si>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</si>
  <si>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</si>
  <si>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</si>
  <si>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</si>
  <si>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</si>
  <si>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</si>
  <si>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</si>
  <si>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</si>
  <si>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</si>
  <si>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</si>
  <si>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</si>
  <si>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</si>
  <si>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</si>
  <si>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</si>
  <si>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</si>
  <si>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</si>
  <si>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</si>
  <si>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</si>
  <si>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</si>
  <si>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</si>
  <si>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</si>
  <si>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</si>
  <si>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</si>
  <si>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</si>
  <si>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</si>
  <si>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</si>
  <si>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</si>
  <si>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</si>
  <si>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</si>
  <si>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</si>
  <si>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</si>
  <si>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</si>
  <si>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</si>
  <si>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</si>
  <si>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</si>
  <si>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</si>
  <si>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</si>
  <si>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</si>
  <si>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</si>
  <si>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</si>
  <si>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</si>
  <si>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</si>
  <si>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</si>
  <si>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</si>
  <si>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</si>
  <si>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</si>
  <si>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</si>
  <si>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</si>
  <si>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</si>
  <si>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</si>
  <si>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</si>
  <si>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</si>
  <si>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</si>
  <si>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</si>
  <si>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</si>
  <si>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</si>
  <si>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</si>
  <si>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</si>
  <si>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</si>
  <si>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</si>
  <si>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</si>
  <si>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</si>
  <si>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</si>
  <si>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</si>
  <si>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</si>
  <si>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</si>
  <si>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</si>
  <si>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</si>
  <si>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</si>
  <si>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</si>
  <si>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</si>
  <si>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</si>
  <si>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</si>
  <si>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</si>
  <si>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</si>
  <si>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</si>
  <si>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</si>
  <si>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</si>
  <si>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</si>
  <si>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</si>
  <si>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</si>
  <si>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</si>
  <si>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</si>
  <si>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</si>
  <si>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</si>
  <si>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</si>
  <si>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</si>
  <si>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</si>
  <si>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</si>
  <si>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</si>
  <si>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</si>
  <si>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</si>
  <si>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</si>
  <si>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</si>
  <si>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</si>
  <si>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</si>
  <si>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</si>
  <si>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</si>
  <si>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</si>
  <si>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</si>
  <si>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</si>
  <si>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</si>
  <si>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</si>
  <si>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</si>
  <si>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</si>
  <si>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</si>
  <si>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</si>
  <si>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</si>
  <si>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</si>
  <si>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</si>
  <si>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</si>
  <si>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</si>
  <si>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</si>
  <si>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</si>
  <si>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</si>
  <si>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</si>
  <si>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</si>
  <si>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</si>
  <si>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</si>
  <si>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</si>
  <si>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</si>
  <si>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</si>
  <si>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</si>
  <si>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</si>
  <si>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</si>
  <si>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</si>
  <si>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</si>
  <si>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</si>
  <si>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</si>
  <si>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</si>
  <si>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</si>
  <si>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</si>
  <si>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</si>
  <si>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</si>
  <si>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</si>
  <si>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</si>
  <si>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</si>
  <si>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</si>
  <si>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</si>
  <si>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</si>
  <si>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</si>
  <si>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</si>
  <si>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</si>
  <si>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</si>
  <si>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</si>
  <si>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</si>
  <si>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</si>
  <si>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</si>
  <si>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</si>
  <si>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</si>
  <si>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</si>
  <si>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</si>
  <si>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</si>
  <si>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</si>
  <si>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</si>
  <si>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</si>
  <si>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</si>
  <si>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</si>
  <si>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</si>
  <si>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</si>
  <si>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</si>
  <si>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</si>
  <si>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</si>
  <si>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</si>
  <si>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</si>
  <si>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</si>
  <si>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</si>
  <si>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</si>
  <si>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</si>
  <si>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</si>
  <si>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</si>
  <si>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</si>
  <si>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</si>
  <si>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</si>
  <si>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</si>
  <si>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</si>
  <si>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</si>
  <si>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</si>
  <si>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</si>
  <si>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</si>
  <si>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</si>
  <si>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</si>
  <si>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</si>
  <si>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</si>
  <si>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</si>
  <si>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</si>
  <si>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</si>
  <si>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</si>
  <si>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</si>
  <si>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</si>
  <si>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</si>
  <si>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</si>
  <si>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</si>
  <si>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</si>
  <si>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</si>
  <si>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</si>
  <si>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</si>
  <si>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</si>
  <si>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</si>
  <si>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</si>
  <si>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</si>
  <si>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</si>
  <si>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</si>
  <si>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</si>
  <si>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</si>
  <si>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</si>
  <si>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</si>
  <si>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</si>
  <si>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</si>
  <si>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</si>
  <si>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</si>
  <si>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</si>
  <si>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</si>
  <si>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</si>
  <si>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</si>
  <si>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</si>
  <si>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</si>
  <si>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</si>
  <si>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</si>
  <si>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</si>
  <si>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</si>
  <si>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</si>
  <si>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</si>
  <si>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</si>
  <si>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</si>
  <si>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</si>
  <si>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</si>
  <si>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</si>
  <si>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</si>
  <si>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</si>
  <si>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</si>
  <si>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</si>
  <si>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</si>
  <si>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</si>
  <si>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</si>
  <si>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</si>
  <si>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</si>
  <si>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</si>
  <si>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</si>
  <si>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</si>
  <si>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</si>
  <si>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</si>
  <si>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</si>
  <si>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</si>
  <si>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</si>
  <si>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</si>
  <si>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</si>
  <si>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</si>
  <si>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</si>
  <si>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</si>
  <si>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</si>
  <si>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</si>
  <si>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</si>
  <si>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</si>
  <si>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</si>
  <si>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</si>
  <si>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</si>
  <si>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</si>
  <si>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</si>
  <si>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</si>
  <si>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</si>
  <si>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</si>
  <si>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</si>
  <si>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</si>
  <si>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</si>
  <si>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</si>
  <si>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</si>
  <si>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</si>
  <si>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</si>
  <si>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</si>
  <si>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</si>
  <si>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</si>
  <si>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</si>
  <si>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</si>
  <si>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</si>
  <si>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</si>
  <si>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</si>
  <si>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</si>
  <si>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</si>
  <si>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</si>
  <si>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</si>
  <si>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</si>
  <si>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</si>
  <si>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</si>
  <si>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</si>
  <si>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</si>
  <si>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</si>
  <si>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</si>
  <si>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</si>
  <si>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</si>
  <si>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</si>
  <si>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</si>
  <si>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</si>
  <si>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</si>
  <si>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</si>
  <si>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</si>
  <si>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</si>
  <si>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</si>
  <si>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</si>
  <si>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</si>
  <si>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</si>
  <si>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</si>
  <si>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</si>
  <si>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</si>
  <si>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</si>
  <si>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</si>
  <si>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</si>
  <si>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</si>
  <si>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</si>
  <si>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</si>
  <si>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</si>
  <si>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</si>
  <si>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</si>
  <si>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</si>
  <si>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</si>
  <si>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</si>
  <si>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</si>
  <si>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</si>
  <si>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</si>
  <si>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</si>
  <si>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</si>
  <si>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</si>
  <si>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</si>
  <si>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</si>
  <si>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</si>
  <si>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</si>
  <si>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</si>
  <si>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</si>
  <si>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</si>
  <si>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</si>
  <si>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</si>
  <si>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</si>
  <si>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</si>
  <si>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</si>
  <si>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</si>
  <si>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</si>
  <si>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</si>
  <si>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</si>
  <si>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</si>
  <si>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</si>
  <si>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</si>
  <si>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</si>
  <si>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</si>
  <si>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</si>
  <si>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</si>
  <si>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</si>
  <si>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</si>
  <si>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</si>
  <si>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</si>
  <si>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</si>
  <si>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</si>
  <si>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</si>
  <si>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</si>
  <si>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</si>
  <si>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</si>
  <si>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</si>
  <si>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</si>
  <si>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</si>
  <si>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</si>
  <si>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</si>
  <si>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</si>
  <si>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</si>
  <si>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</si>
  <si>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</si>
  <si>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</si>
  <si>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</si>
  <si>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</si>
  <si>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</si>
  <si>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</si>
  <si>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</si>
  <si>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</si>
  <si>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</si>
  <si>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</si>
  <si>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</si>
  <si>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</si>
  <si>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</si>
  <si>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</si>
  <si>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</si>
  <si>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</si>
  <si>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</si>
  <si>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</si>
  <si>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</si>
  <si>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</si>
  <si>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</si>
  <si>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</si>
  <si>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</si>
  <si>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</si>
  <si>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</si>
  <si>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</si>
  <si>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</si>
  <si>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</si>
  <si>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</si>
  <si>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</si>
  <si>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</si>
  <si>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</si>
  <si>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</si>
  <si>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</si>
  <si>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</si>
  <si>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</si>
  <si>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</si>
  <si>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</si>
  <si>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</si>
  <si>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</si>
  <si>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</si>
  <si>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</si>
  <si>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</si>
  <si>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</si>
  <si>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</si>
  <si>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</si>
  <si>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</si>
  <si>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</si>
  <si>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</si>
  <si>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</si>
  <si>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</si>
  <si>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</si>
  <si>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</si>
  <si>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</si>
  <si>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</si>
  <si>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</si>
  <si>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</si>
  <si>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</si>
  <si>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</si>
  <si>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</si>
  <si>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</si>
  <si>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</si>
  <si>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</si>
  <si>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</si>
  <si>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</si>
  <si>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</si>
  <si>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</si>
  <si>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</si>
  <si>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</si>
  <si>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</si>
  <si>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</si>
  <si>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</si>
  <si>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</si>
  <si>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</si>
  <si>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</si>
  <si>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</si>
  <si>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</si>
  <si>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</si>
  <si>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</si>
  <si>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</si>
  <si>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</si>
  <si>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</si>
  <si>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</si>
  <si>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</si>
  <si>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</si>
  <si>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</si>
  <si>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</si>
  <si>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</si>
  <si>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</si>
  <si>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</si>
  <si>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</si>
  <si>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</si>
  <si>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</si>
  <si>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</si>
  <si>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</si>
  <si>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</si>
  <si>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</si>
  <si>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</si>
  <si>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</si>
  <si>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</si>
  <si>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</si>
  <si>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</si>
  <si>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</si>
  <si>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</si>
  <si>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</si>
  <si>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</si>
  <si>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</si>
  <si>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</si>
  <si>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</si>
  <si>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</si>
  <si>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</si>
  <si>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</si>
  <si>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</si>
  <si>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</si>
  <si>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</si>
  <si>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</si>
  <si>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</si>
  <si>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</si>
  <si>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</si>
  <si>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</si>
  <si>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</si>
  <si>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</si>
  <si>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</si>
  <si>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</si>
  <si>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</si>
  <si>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</si>
  <si>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</si>
  <si>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</si>
  <si>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</si>
  <si>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</si>
  <si>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</si>
  <si>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</si>
  <si>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</si>
  <si>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</si>
  <si>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</si>
  <si>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</si>
  <si>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</si>
  <si>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</si>
  <si>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</si>
  <si>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</si>
  <si>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</si>
  <si>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</si>
  <si>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</si>
  <si>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</si>
  <si>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</si>
  <si>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</si>
  <si>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</si>
  <si>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</si>
  <si>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</si>
  <si>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</si>
  <si>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</si>
  <si>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</si>
  <si>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</si>
  <si>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</si>
  <si>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</si>
  <si>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</si>
  <si>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</si>
  <si>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</si>
  <si>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</si>
  <si>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</si>
  <si>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</si>
  <si>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</si>
  <si>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</si>
  <si>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</si>
  <si>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</si>
  <si>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</si>
  <si>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</si>
  <si>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</si>
  <si>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</si>
  <si>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</si>
  <si>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</si>
  <si>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</si>
  <si>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</si>
  <si>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</si>
  <si>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</si>
  <si>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</si>
  <si>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</si>
  <si>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</si>
  <si>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</si>
  <si>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</si>
  <si>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</si>
  <si>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</si>
  <si>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</si>
  <si>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</si>
  <si>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</si>
  <si>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</si>
  <si>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</si>
  <si>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</si>
  <si>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</si>
  <si>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</si>
  <si>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</si>
  <si>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</si>
  <si>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</si>
  <si>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</si>
  <si>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</si>
  <si>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</si>
  <si>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</si>
  <si>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</si>
  <si>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</si>
  <si>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</si>
  <si>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</si>
  <si>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</si>
  <si>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</si>
  <si>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</si>
  <si>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</si>
  <si>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</si>
  <si>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</si>
  <si>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</si>
  <si>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</si>
  <si>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</si>
  <si>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</si>
  <si>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</si>
  <si>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</si>
  <si>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</si>
  <si>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</si>
  <si>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</si>
  <si>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</si>
  <si>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</si>
  <si>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</si>
  <si>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</si>
  <si>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</si>
  <si>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</si>
  <si>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</si>
  <si>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</si>
  <si>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</si>
  <si>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</si>
  <si>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</si>
  <si>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</si>
  <si>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</si>
  <si>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</si>
  <si>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</si>
  <si>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</si>
  <si>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</si>
  <si>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</si>
  <si>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</si>
  <si>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</si>
  <si>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</si>
  <si>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</si>
  <si>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</si>
  <si>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</si>
  <si>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</si>
  <si>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</si>
  <si>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</si>
  <si>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</si>
  <si>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</si>
  <si>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</si>
  <si>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</si>
  <si>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</si>
  <si>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</si>
  <si>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</si>
  <si>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</si>
  <si>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</si>
  <si>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</si>
  <si>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</si>
  <si>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</si>
  <si>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</si>
  <si>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</si>
  <si>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</si>
  <si>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</si>
  <si>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</si>
  <si>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</si>
  <si>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</si>
  <si>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</si>
  <si>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</si>
  <si>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</si>
  <si>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</si>
  <si>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</si>
  <si>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</si>
  <si>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</si>
  <si>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</si>
  <si>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</si>
  <si>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</si>
  <si>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</si>
  <si>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</si>
  <si>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</si>
  <si>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</si>
  <si>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</si>
  <si>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</si>
  <si>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</si>
  <si>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</si>
  <si>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</si>
  <si>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</si>
  <si>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</si>
  <si>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</si>
  <si>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</si>
  <si>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</si>
  <si>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</si>
  <si>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</si>
  <si>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</si>
  <si>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</si>
  <si>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</si>
  <si>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Pendientes 
final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</si>
</sst>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462355</xdr:colOff>
      <xdr:row>9</xdr:row>
      <xdr:rowOff>9526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1170367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30957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(Ingresadas directamente)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552450</xdr:colOff>
      <xdr:row>1</xdr:row>
      <xdr:rowOff>57150</xdr:rowOff>
    </xdr:from>
    <xdr:to>
      <xdr:col>13</xdr:col>
      <xdr:colOff>419100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916025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50" t="s">
        <v>0</v>
      </c>
      <c r="C18" s="50"/>
      <c r="D18" s="2"/>
      <c r="E18" s="2"/>
      <c r="F18" s="2"/>
      <c r="G18" s="2"/>
      <c r="H18" s="2"/>
      <c r="I18" s="2"/>
      <c r="J18" s="2"/>
    </row>
    <row r="19" spans="2:10" ht="14.25" x14ac:dyDescent="0.2">
      <c r="B19" s="50" t="s">
        <v>1</v>
      </c>
      <c r="C19" s="50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233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2:11" ht="44.25" customHeight="1" thickBot="1" x14ac:dyDescent="0.25">
      <c r="C9" s="51" t="s">
        <v>110</v>
      </c>
      <c r="D9" s="51"/>
      <c r="E9" s="63"/>
      <c r="F9" s="57" t="s">
        <v>109</v>
      </c>
      <c r="G9" s="51"/>
      <c r="H9" s="63"/>
      <c r="I9" s="57" t="s">
        <v>111</v>
      </c>
      <c r="J9" s="51"/>
      <c r="K9" s="63"/>
    </row>
    <row r="10" spans="2:11" ht="42" customHeight="1" thickBot="1" x14ac:dyDescent="0.25">
      <c r="C10" s="7" t="s">
        <v>112</v>
      </c>
      <c r="D10" s="8" t="s">
        <v>113</v>
      </c>
      <c r="E10" s="8" t="s">
        <v>34</v>
      </c>
      <c r="F10" s="8" t="s">
        <v>112</v>
      </c>
      <c r="G10" s="8" t="s">
        <v>113</v>
      </c>
      <c r="H10" s="8" t="s">
        <v>34</v>
      </c>
      <c r="I10" s="8" t="s">
        <v>112</v>
      </c>
      <c r="J10" s="8" t="s">
        <v>113</v>
      </c>
      <c r="K10" s="8" t="s">
        <v>34</v>
      </c>
    </row>
    <row r="11" spans="2:1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</row>
    <row r="13" spans="2:11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00000000000001" customHeight="1" thickBot="1" x14ac:dyDescent="0.25">
      <c r="B14" s="3" t="s">
        <v>374</v>
      </c>
      <c r="C14" s="26">
        <v>1</v>
      </c>
      <c r="D14" s="26">
        <v>0</v>
      </c>
      <c r="E14" s="26">
        <v>1</v>
      </c>
      <c r="F14" s="26">
        <v>2</v>
      </c>
      <c r="G14" s="26">
        <v>0</v>
      </c>
      <c r="H14" s="26">
        <v>2</v>
      </c>
      <c r="I14" s="26">
        <v>3</v>
      </c>
      <c r="J14" s="26">
        <v>0</v>
      </c>
      <c r="K14" s="26">
        <v>3</v>
      </c>
    </row>
    <row r="15" spans="2:1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2</v>
      </c>
      <c r="G18" s="26">
        <v>0</v>
      </c>
      <c r="H18" s="26">
        <v>2</v>
      </c>
      <c r="I18" s="26">
        <v>2</v>
      </c>
      <c r="J18" s="26">
        <v>0</v>
      </c>
      <c r="K18" s="26">
        <v>2</v>
      </c>
    </row>
    <row r="19" spans="2:11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2:11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</row>
    <row r="21" spans="2:1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</row>
    <row r="25" spans="2:11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  <c r="F26" s="26">
        <v>1</v>
      </c>
      <c r="G26" s="26">
        <v>0</v>
      </c>
      <c r="H26" s="26">
        <v>1</v>
      </c>
      <c r="I26" s="26">
        <v>1</v>
      </c>
      <c r="J26" s="26">
        <v>0</v>
      </c>
      <c r="K26" s="26">
        <v>1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5" ht="44.25" customHeight="1" x14ac:dyDescent="0.2">
      <c r="C9" s="66" t="s">
        <v>114</v>
      </c>
      <c r="D9" s="66"/>
      <c r="E9" s="66"/>
    </row>
    <row r="10" spans="2:5" ht="42.75" customHeight="1" thickBot="1" x14ac:dyDescent="0.25">
      <c r="C10" s="9" t="s">
        <v>110</v>
      </c>
      <c r="D10" s="9" t="s">
        <v>109</v>
      </c>
      <c r="E10" s="9" t="s">
        <v>34</v>
      </c>
    </row>
    <row r="11" spans="2:5" ht="20.100000000000001" customHeight="1" thickBot="1" x14ac:dyDescent="0.25">
      <c r="B11" s="41" t="s">
        <v>239</v>
      </c>
      <c r="C11" s="26"/>
      <c r="D11" s="26"/>
      <c r="E11" s="26"/>
    </row>
    <row r="12" spans="2:5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</row>
    <row r="13" spans="2:5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</row>
    <row r="14" spans="2:5" ht="20.100000000000001" customHeight="1" thickBot="1" x14ac:dyDescent="0.25">
      <c r="B14" s="3" t="s">
        <v>374</v>
      </c>
      <c r="C14" s="26">
        <v>0</v>
      </c>
      <c r="D14" s="26">
        <v>0</v>
      </c>
      <c r="E14" s="26">
        <v>0</v>
      </c>
    </row>
    <row r="15" spans="2:5" ht="20.100000000000001" customHeight="1" thickBot="1" x14ac:dyDescent="0.25">
      <c r="B15" s="3"/>
      <c r="C15" s="26"/>
      <c r="D15" s="26"/>
      <c r="E15" s="26"/>
    </row>
    <row r="16" spans="2:5" ht="20.100000000000001" customHeight="1" thickBot="1" x14ac:dyDescent="0.25">
      <c r="B16" s="40" t="s">
        <v>240</v>
      </c>
      <c r="C16" s="26"/>
      <c r="D16" s="26"/>
      <c r="E16" s="26"/>
    </row>
    <row r="17" spans="2:5" ht="20.100000000000001" customHeight="1" thickBot="1" x14ac:dyDescent="0.25">
      <c r="B17" s="40" t="s">
        <v>247</v>
      </c>
      <c r="C17" s="26"/>
      <c r="D17" s="26"/>
      <c r="E17" s="26"/>
    </row>
    <row r="18" spans="2:5" ht="20.100000000000001" customHeight="1" thickBot="1" x14ac:dyDescent="0.25">
      <c r="B18" s="3" t="s">
        <v>241</v>
      </c>
      <c r="C18" s="26">
        <v>0</v>
      </c>
      <c r="D18" s="26">
        <v>1</v>
      </c>
      <c r="E18" s="26">
        <v>1</v>
      </c>
    </row>
    <row r="19" spans="2:5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</row>
    <row r="20" spans="2:5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</row>
    <row r="21" spans="2:5" ht="20.100000000000001" customHeight="1" thickBot="1" x14ac:dyDescent="0.25">
      <c r="B21" s="3"/>
      <c r="C21" s="26"/>
      <c r="D21" s="26"/>
      <c r="E21" s="26"/>
    </row>
    <row r="22" spans="2:5" ht="20.100000000000001" customHeight="1" thickBot="1" x14ac:dyDescent="0.25">
      <c r="B22" s="40" t="s">
        <v>166</v>
      </c>
      <c r="C22" s="26"/>
      <c r="D22" s="26"/>
      <c r="E22" s="26"/>
    </row>
    <row r="23" spans="2: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</row>
    <row r="24" spans="2: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</row>
    <row r="25" spans="2: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</row>
    <row r="26" spans="2:5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AF29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5.625" bestFit="1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66" t="s">
        <v>167</v>
      </c>
      <c r="D9" s="66"/>
      <c r="E9" s="66"/>
      <c r="F9" s="66"/>
      <c r="G9" s="66"/>
      <c r="H9" s="66" t="s">
        <v>168</v>
      </c>
      <c r="I9" s="66"/>
      <c r="J9" s="66"/>
      <c r="K9" s="66"/>
      <c r="L9" s="66"/>
      <c r="M9" s="66" t="s">
        <v>169</v>
      </c>
      <c r="N9" s="66"/>
      <c r="O9" s="66"/>
      <c r="P9" s="66"/>
      <c r="Q9" s="66"/>
      <c r="R9" s="66" t="s">
        <v>170</v>
      </c>
      <c r="S9" s="66"/>
      <c r="T9" s="66"/>
      <c r="U9" s="66"/>
      <c r="V9" s="66"/>
      <c r="W9" s="66" t="s">
        <v>171</v>
      </c>
      <c r="X9" s="66"/>
      <c r="Y9" s="66"/>
      <c r="Z9" s="66"/>
      <c r="AA9" s="66"/>
      <c r="AB9" s="66" t="s">
        <v>34</v>
      </c>
      <c r="AC9" s="66"/>
      <c r="AD9" s="66"/>
      <c r="AE9" s="66"/>
      <c r="AF9" s="66"/>
    </row>
    <row r="10" spans="2:32" ht="20.100000000000001" customHeight="1" x14ac:dyDescent="0.2">
      <c r="C10" s="67" t="s">
        <v>58</v>
      </c>
      <c r="D10" s="67" t="s">
        <v>172</v>
      </c>
      <c r="E10" s="67"/>
      <c r="F10" s="67"/>
      <c r="G10" s="67" t="s">
        <v>173</v>
      </c>
      <c r="H10" s="67" t="s">
        <v>58</v>
      </c>
      <c r="I10" s="67" t="s">
        <v>172</v>
      </c>
      <c r="J10" s="67"/>
      <c r="K10" s="67"/>
      <c r="L10" s="67" t="s">
        <v>682</v>
      </c>
      <c r="M10" s="67" t="s">
        <v>58</v>
      </c>
      <c r="N10" s="67" t="s">
        <v>172</v>
      </c>
      <c r="O10" s="67"/>
      <c r="P10" s="67"/>
      <c r="Q10" s="67" t="s">
        <v>173</v>
      </c>
      <c r="R10" s="67" t="s">
        <v>58</v>
      </c>
      <c r="S10" s="67" t="s">
        <v>172</v>
      </c>
      <c r="T10" s="67"/>
      <c r="U10" s="67"/>
      <c r="V10" s="67" t="s">
        <v>173</v>
      </c>
      <c r="W10" s="67" t="s">
        <v>58</v>
      </c>
      <c r="X10" s="67" t="s">
        <v>172</v>
      </c>
      <c r="Y10" s="67"/>
      <c r="Z10" s="67"/>
      <c r="AA10" s="67" t="s">
        <v>173</v>
      </c>
      <c r="AB10" s="67" t="s">
        <v>58</v>
      </c>
      <c r="AC10" s="67" t="s">
        <v>172</v>
      </c>
      <c r="AD10" s="67"/>
      <c r="AE10" s="67"/>
      <c r="AF10" s="67" t="s">
        <v>173</v>
      </c>
    </row>
    <row r="11" spans="2:32" ht="20.100000000000001" customHeight="1" thickBot="1" x14ac:dyDescent="0.25">
      <c r="C11" s="68"/>
      <c r="D11" s="21" t="s">
        <v>174</v>
      </c>
      <c r="E11" s="21" t="s">
        <v>175</v>
      </c>
      <c r="F11" s="21" t="s">
        <v>176</v>
      </c>
      <c r="G11" s="68"/>
      <c r="H11" s="68"/>
      <c r="I11" s="21" t="s">
        <v>174</v>
      </c>
      <c r="J11" s="21" t="s">
        <v>175</v>
      </c>
      <c r="K11" s="21" t="s">
        <v>176</v>
      </c>
      <c r="L11" s="68"/>
      <c r="M11" s="68"/>
      <c r="N11" s="21" t="s">
        <v>174</v>
      </c>
      <c r="O11" s="21" t="s">
        <v>175</v>
      </c>
      <c r="P11" s="21" t="s">
        <v>176</v>
      </c>
      <c r="Q11" s="68"/>
      <c r="R11" s="68"/>
      <c r="S11" s="21" t="s">
        <v>174</v>
      </c>
      <c r="T11" s="21" t="s">
        <v>175</v>
      </c>
      <c r="U11" s="21" t="s">
        <v>176</v>
      </c>
      <c r="V11" s="68"/>
      <c r="W11" s="68"/>
      <c r="X11" s="21" t="s">
        <v>174</v>
      </c>
      <c r="Y11" s="21" t="s">
        <v>175</v>
      </c>
      <c r="Z11" s="21" t="s">
        <v>176</v>
      </c>
      <c r="AA11" s="68"/>
      <c r="AB11" s="68"/>
      <c r="AC11" s="21" t="s">
        <v>174</v>
      </c>
      <c r="AD11" s="21" t="s">
        <v>175</v>
      </c>
      <c r="AE11" s="21" t="s">
        <v>176</v>
      </c>
      <c r="AF11" s="68"/>
    </row>
    <row r="12" spans="2:32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00000000000001" customHeight="1" thickBot="1" x14ac:dyDescent="0.25">
      <c r="B13" s="3" t="s">
        <v>195</v>
      </c>
      <c r="C13" s="26">
        <v>43</v>
      </c>
      <c r="D13" s="26">
        <v>0</v>
      </c>
      <c r="E13" s="26">
        <v>32</v>
      </c>
      <c r="F13" s="26">
        <v>11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43</v>
      </c>
      <c r="AC13" s="26">
        <v>0</v>
      </c>
      <c r="AD13" s="26">
        <v>32</v>
      </c>
      <c r="AE13" s="26">
        <v>11</v>
      </c>
      <c r="AF13" s="26">
        <v>0</v>
      </c>
    </row>
    <row r="14" spans="2:32" ht="20.100000000000001" customHeight="1" thickBot="1" x14ac:dyDescent="0.25">
      <c r="B14" s="3" t="s">
        <v>238</v>
      </c>
      <c r="C14" s="26">
        <v>35</v>
      </c>
      <c r="D14" s="26">
        <v>0</v>
      </c>
      <c r="E14" s="26">
        <v>14</v>
      </c>
      <c r="F14" s="26">
        <v>21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4</v>
      </c>
      <c r="N14" s="26">
        <v>0</v>
      </c>
      <c r="O14" s="26">
        <v>4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39</v>
      </c>
      <c r="AC14" s="26">
        <v>0</v>
      </c>
      <c r="AD14" s="26">
        <v>18</v>
      </c>
      <c r="AE14" s="26">
        <v>21</v>
      </c>
      <c r="AF14" s="26">
        <v>0</v>
      </c>
    </row>
    <row r="15" spans="2:32" ht="20.100000000000001" customHeight="1" thickBot="1" x14ac:dyDescent="0.25">
      <c r="B15" s="3" t="s">
        <v>374</v>
      </c>
      <c r="C15" s="26">
        <v>256</v>
      </c>
      <c r="D15" s="26">
        <v>0</v>
      </c>
      <c r="E15" s="26">
        <v>221</v>
      </c>
      <c r="F15" s="26">
        <v>35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5</v>
      </c>
      <c r="N15" s="26">
        <v>0</v>
      </c>
      <c r="O15" s="26">
        <v>5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261</v>
      </c>
      <c r="AC15" s="26">
        <v>0</v>
      </c>
      <c r="AD15" s="26">
        <v>226</v>
      </c>
      <c r="AE15" s="26">
        <v>35</v>
      </c>
      <c r="AF15" s="26">
        <v>0</v>
      </c>
    </row>
    <row r="16" spans="2:32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00000000000001" customHeight="1" thickBot="1" x14ac:dyDescent="0.25">
      <c r="B19" s="3" t="s">
        <v>241</v>
      </c>
      <c r="C19" s="26">
        <v>19</v>
      </c>
      <c r="D19" s="26">
        <v>0</v>
      </c>
      <c r="E19" s="26">
        <v>9</v>
      </c>
      <c r="F19" s="26">
        <v>10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2</v>
      </c>
      <c r="N19" s="26">
        <v>0</v>
      </c>
      <c r="O19" s="26">
        <v>2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21</v>
      </c>
      <c r="AC19" s="26">
        <v>0</v>
      </c>
      <c r="AD19" s="26">
        <v>11</v>
      </c>
      <c r="AE19" s="26">
        <v>10</v>
      </c>
      <c r="AF19" s="26">
        <v>0</v>
      </c>
    </row>
    <row r="20" spans="2:32" ht="20.100000000000001" customHeight="1" thickBot="1" x14ac:dyDescent="0.25">
      <c r="B20" s="3" t="s">
        <v>242</v>
      </c>
      <c r="C20" s="26">
        <v>151</v>
      </c>
      <c r="D20" s="26">
        <v>0</v>
      </c>
      <c r="E20" s="26">
        <v>139</v>
      </c>
      <c r="F20" s="26">
        <v>12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47</v>
      </c>
      <c r="N20" s="26">
        <v>0</v>
      </c>
      <c r="O20" s="26">
        <v>47</v>
      </c>
      <c r="P20" s="26">
        <v>0</v>
      </c>
      <c r="Q20" s="26">
        <v>0</v>
      </c>
      <c r="R20" s="26">
        <v>31</v>
      </c>
      <c r="S20" s="26">
        <v>0</v>
      </c>
      <c r="T20" s="26">
        <v>31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229</v>
      </c>
      <c r="AC20" s="26">
        <v>0</v>
      </c>
      <c r="AD20" s="26">
        <v>217</v>
      </c>
      <c r="AE20" s="26">
        <v>12</v>
      </c>
      <c r="AF20" s="26">
        <v>0</v>
      </c>
    </row>
    <row r="21" spans="2:32" ht="20.100000000000001" customHeight="1" thickBot="1" x14ac:dyDescent="0.25">
      <c r="B21" s="3" t="s">
        <v>243</v>
      </c>
      <c r="C21" s="26">
        <v>21</v>
      </c>
      <c r="D21" s="26">
        <v>0</v>
      </c>
      <c r="E21" s="26">
        <v>17</v>
      </c>
      <c r="F21" s="26">
        <v>4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2</v>
      </c>
      <c r="N21" s="26">
        <v>0</v>
      </c>
      <c r="O21" s="26">
        <v>2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23</v>
      </c>
      <c r="AC21" s="26">
        <v>0</v>
      </c>
      <c r="AD21" s="26">
        <v>19</v>
      </c>
      <c r="AE21" s="26">
        <v>4</v>
      </c>
      <c r="AF21" s="26">
        <v>0</v>
      </c>
    </row>
    <row r="22" spans="2:32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00000000000001" customHeight="1" thickBot="1" x14ac:dyDescent="0.25">
      <c r="B24" s="3" t="s">
        <v>245</v>
      </c>
      <c r="C24" s="26">
        <v>2</v>
      </c>
      <c r="D24" s="26">
        <v>0</v>
      </c>
      <c r="E24" s="26">
        <v>2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2</v>
      </c>
      <c r="AC24" s="26">
        <v>0</v>
      </c>
      <c r="AD24" s="26">
        <v>2</v>
      </c>
      <c r="AE24" s="26">
        <v>0</v>
      </c>
      <c r="AF24" s="26">
        <v>0</v>
      </c>
    </row>
    <row r="25" spans="2:32" ht="20.100000000000001" customHeight="1" thickBot="1" x14ac:dyDescent="0.25">
      <c r="B25" s="3" t="s">
        <v>246</v>
      </c>
      <c r="C25" s="26">
        <v>6</v>
      </c>
      <c r="D25" s="26">
        <v>0</v>
      </c>
      <c r="E25" s="26">
        <v>1</v>
      </c>
      <c r="F25" s="26">
        <v>5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6</v>
      </c>
      <c r="AC25" s="26">
        <v>0</v>
      </c>
      <c r="AD25" s="26">
        <v>1</v>
      </c>
      <c r="AE25" s="26">
        <v>5</v>
      </c>
      <c r="AF25" s="26">
        <v>0</v>
      </c>
    </row>
    <row r="26" spans="2:32" ht="20.100000000000001" customHeight="1" thickBot="1" x14ac:dyDescent="0.25">
      <c r="B26" s="4" t="s">
        <v>248</v>
      </c>
      <c r="C26" s="26">
        <v>29</v>
      </c>
      <c r="D26" s="26">
        <v>0</v>
      </c>
      <c r="E26" s="26">
        <v>16</v>
      </c>
      <c r="F26" s="26">
        <v>13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</v>
      </c>
      <c r="N26" s="26">
        <v>0</v>
      </c>
      <c r="O26" s="26">
        <v>1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30</v>
      </c>
      <c r="AC26" s="26">
        <v>0</v>
      </c>
      <c r="AD26" s="26">
        <v>17</v>
      </c>
      <c r="AE26" s="26">
        <v>13</v>
      </c>
      <c r="AF26" s="26">
        <v>0</v>
      </c>
    </row>
    <row r="27" spans="2:32" ht="20.100000000000001" customHeight="1" thickBot="1" x14ac:dyDescent="0.25">
      <c r="B27" s="5" t="s">
        <v>244</v>
      </c>
      <c r="C27" s="49">
        <v>190</v>
      </c>
      <c r="D27" s="49">
        <v>0</v>
      </c>
      <c r="E27" s="49">
        <v>117</v>
      </c>
      <c r="F27" s="49">
        <v>73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7</v>
      </c>
      <c r="N27" s="49">
        <v>0</v>
      </c>
      <c r="O27" s="49">
        <v>7</v>
      </c>
      <c r="P27" s="49">
        <v>0</v>
      </c>
      <c r="Q27" s="49">
        <v>0</v>
      </c>
      <c r="R27" s="49">
        <v>2</v>
      </c>
      <c r="S27" s="49">
        <v>0</v>
      </c>
      <c r="T27" s="49">
        <v>2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199</v>
      </c>
      <c r="AC27" s="49">
        <v>0</v>
      </c>
      <c r="AD27" s="49">
        <v>126</v>
      </c>
      <c r="AE27" s="49">
        <v>73</v>
      </c>
      <c r="AF27" s="49">
        <v>0</v>
      </c>
    </row>
    <row r="29" spans="2:32" x14ac:dyDescent="0.2">
      <c r="B29" s="31"/>
    </row>
  </sheetData>
  <mergeCells count="24"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  <mergeCell ref="AA10:AA11"/>
    <mergeCell ref="AB10:AB11"/>
    <mergeCell ref="AC10:AE10"/>
    <mergeCell ref="R10:R11"/>
    <mergeCell ref="S10:U10"/>
    <mergeCell ref="V10:V11"/>
    <mergeCell ref="W10:W11"/>
    <mergeCell ref="X10:Z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66" t="s">
        <v>58</v>
      </c>
      <c r="D9" s="66"/>
      <c r="E9" s="66"/>
      <c r="F9" s="66"/>
      <c r="G9" s="66"/>
      <c r="H9" s="66" t="s">
        <v>172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00000000000001" customHeight="1" x14ac:dyDescent="0.2">
      <c r="C10" s="66"/>
      <c r="D10" s="66"/>
      <c r="E10" s="66"/>
      <c r="F10" s="66"/>
      <c r="G10" s="66"/>
      <c r="H10" s="66" t="s">
        <v>174</v>
      </c>
      <c r="I10" s="66"/>
      <c r="J10" s="66"/>
      <c r="K10" s="66"/>
      <c r="L10" s="69"/>
      <c r="M10" s="66" t="s">
        <v>175</v>
      </c>
      <c r="N10" s="66"/>
      <c r="O10" s="66"/>
      <c r="P10" s="66"/>
      <c r="Q10" s="69"/>
      <c r="R10" s="66" t="s">
        <v>176</v>
      </c>
      <c r="S10" s="66"/>
      <c r="T10" s="66"/>
      <c r="U10" s="66"/>
      <c r="V10" s="69"/>
    </row>
    <row r="11" spans="2:22" ht="41.25" customHeight="1" x14ac:dyDescent="0.2">
      <c r="C11" s="12" t="s">
        <v>167</v>
      </c>
      <c r="D11" s="12" t="s">
        <v>168</v>
      </c>
      <c r="E11" s="12" t="s">
        <v>177</v>
      </c>
      <c r="F11" s="12" t="s">
        <v>178</v>
      </c>
      <c r="G11" s="12" t="s">
        <v>171</v>
      </c>
      <c r="H11" s="12" t="s">
        <v>167</v>
      </c>
      <c r="I11" s="12" t="s">
        <v>168</v>
      </c>
      <c r="J11" s="12" t="s">
        <v>177</v>
      </c>
      <c r="K11" s="12" t="s">
        <v>178</v>
      </c>
      <c r="L11" s="12" t="s">
        <v>171</v>
      </c>
      <c r="M11" s="12" t="s">
        <v>167</v>
      </c>
      <c r="N11" s="12" t="s">
        <v>168</v>
      </c>
      <c r="O11" s="12" t="s">
        <v>177</v>
      </c>
      <c r="P11" s="12" t="s">
        <v>178</v>
      </c>
      <c r="Q11" s="12" t="s">
        <v>171</v>
      </c>
      <c r="R11" s="12" t="s">
        <v>167</v>
      </c>
      <c r="S11" s="12" t="s">
        <v>168</v>
      </c>
      <c r="T11" s="12" t="s">
        <v>177</v>
      </c>
      <c r="U11" s="12" t="s">
        <v>178</v>
      </c>
      <c r="V11" s="12" t="s">
        <v>171</v>
      </c>
    </row>
    <row r="12" spans="2:22" ht="20.100000000000001" customHeight="1" thickBot="1" x14ac:dyDescent="0.25">
      <c r="B12" s="41" t="s">
        <v>239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00000000000001" customHeight="1" thickBot="1" x14ac:dyDescent="0.25">
      <c r="B13" s="3" t="s">
        <v>195</v>
      </c>
      <c r="C13" s="13">
        <f>IF('Órdenes según Instancia'!AB13=0,"-",('Órdenes según Instancia'!C13/'Órdenes según Instancia'!AB13))</f>
        <v>1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0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 t="str">
        <f>IF('Órdenes según Instancia'!AC13=0,"-",('Órdenes según Instancia'!D13/'Órdenes según Instancia'!AC13))</f>
        <v>-</v>
      </c>
      <c r="I13" s="13" t="str">
        <f>IF('Órdenes según Instancia'!AC13=0,"-",('Órdenes según Instancia'!I13/'Órdenes según Instancia'!AC13))</f>
        <v>-</v>
      </c>
      <c r="J13" s="13" t="str">
        <f>IF('Órdenes según Instancia'!AC13=0,"-",('Órdenes según Instancia'!N13/'Órdenes según Instancia'!AC13))</f>
        <v>-</v>
      </c>
      <c r="K13" s="13" t="str">
        <f>IF('Órdenes según Instancia'!AC13=0,"-",('Órdenes según Instancia'!S13/'Órdenes según Instancia'!AC13))</f>
        <v>-</v>
      </c>
      <c r="L13" s="13" t="str">
        <f>IF('Órdenes según Instancia'!AC13=0,"-",('Órdenes según Instancia'!X13/'Órdenes según Instancia'!AC13))</f>
        <v>-</v>
      </c>
      <c r="M13" s="13">
        <f>IF('Órdenes según Instancia'!AD13=0,"-",('Órdenes según Instancia'!E13/'Órdenes según Instancia'!AD13))</f>
        <v>1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0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00000000000001" customHeight="1" thickBot="1" x14ac:dyDescent="0.25">
      <c r="B14" s="3" t="s">
        <v>238</v>
      </c>
      <c r="C14" s="13">
        <f>IF('Órdenes según Instancia'!AB14=0,"-",('Órdenes según Instancia'!C14/'Órdenes según Instancia'!AB14))</f>
        <v>0.89743589743589747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0.10256410256410256</v>
      </c>
      <c r="F14" s="13">
        <f>IF('Órdenes según Instancia'!AB14=0,"-",('Órdenes según Instancia'!R14/'Órdenes según Instancia'!AB14))</f>
        <v>0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0.77777777777777779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0.22222222222222221</v>
      </c>
      <c r="P14" s="13">
        <f>IF('Órdenes según Instancia'!AD14=0,"-",('Órdenes según Instancia'!T14/'Órdenes según Instancia'!AD14))</f>
        <v>0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1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0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00000000000001" customHeight="1" thickBot="1" x14ac:dyDescent="0.25">
      <c r="B15" s="3" t="s">
        <v>374</v>
      </c>
      <c r="C15" s="13">
        <f>IF('Órdenes según Instancia'!AB15=0,"-",('Órdenes según Instancia'!C15/'Órdenes según Instancia'!AB15))</f>
        <v>0.98084291187739459</v>
      </c>
      <c r="D15" s="13">
        <f>IF('Órdenes según Instancia'!AB15=0,"-",('Órdenes según Instancia'!H15/'Órdenes según Instancia'!AB15))</f>
        <v>0</v>
      </c>
      <c r="E15" s="13">
        <f>IF('Órdenes según Instancia'!AB15=0,"-",('Órdenes según Instancia'!M15/'Órdenes según Instancia'!AB15))</f>
        <v>1.9157088122605363E-2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 t="str">
        <f>IF('Órdenes según Instancia'!AC15=0,"-",('Órdenes según Instancia'!D15/'Órdenes según Instancia'!AC15))</f>
        <v>-</v>
      </c>
      <c r="I15" s="13" t="str">
        <f>IF('Órdenes según Instancia'!AC15=0,"-",('Órdenes según Instancia'!I15/'Órdenes según Instancia'!AC15))</f>
        <v>-</v>
      </c>
      <c r="J15" s="13" t="str">
        <f>IF('Órdenes según Instancia'!AC15=0,"-",('Órdenes según Instancia'!N15/'Órdenes según Instancia'!AC15))</f>
        <v>-</v>
      </c>
      <c r="K15" s="13" t="str">
        <f>IF('Órdenes según Instancia'!AC15=0,"-",('Órdenes según Instancia'!S15/'Órdenes según Instancia'!AC15))</f>
        <v>-</v>
      </c>
      <c r="L15" s="13" t="str">
        <f>IF('Órdenes según Instancia'!AC15=0,"-",('Órdenes según Instancia'!X15/'Órdenes según Instancia'!AC15))</f>
        <v>-</v>
      </c>
      <c r="M15" s="13">
        <f>IF('Órdenes según Instancia'!AD15=0,"-",('Órdenes según Instancia'!E15/'Órdenes según Instancia'!AD15))</f>
        <v>0.97787610619469023</v>
      </c>
      <c r="N15" s="13">
        <f>IF('Órdenes según Instancia'!AD15=0,"-",('Órdenes según Instancia'!J15/'Órdenes según Instancia'!AD15))</f>
        <v>0</v>
      </c>
      <c r="O15" s="13">
        <f>IF('Órdenes según Instancia'!AD15=0,"-",('Órdenes según Instancia'!O15/'Órdenes según Instancia'!AD15))</f>
        <v>2.2123893805309734E-2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1</v>
      </c>
      <c r="S15" s="13">
        <f>IF('Órdenes según Instancia'!AE15=0,"-",('Órdenes según Instancia'!K15/'Órdenes según Instancia'!AE15))</f>
        <v>0</v>
      </c>
      <c r="T15" s="13">
        <f>IF('Órdenes según Instancia'!AE15=0,"-",('Órdenes según Instancia'!P15/'Órdenes según Instancia'!AE15))</f>
        <v>0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00000000000001" customHeight="1" thickBot="1" x14ac:dyDescent="0.25">
      <c r="B17" s="40" t="s">
        <v>240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00000000000001" customHeight="1" thickBot="1" x14ac:dyDescent="0.25">
      <c r="B18" s="40" t="s">
        <v>247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00000000000001" customHeight="1" thickBot="1" x14ac:dyDescent="0.25">
      <c r="B19" s="3" t="s">
        <v>241</v>
      </c>
      <c r="C19" s="13">
        <f>IF('Órdenes según Instancia'!AB19=0,"-",('Órdenes según Instancia'!C19/'Órdenes según Instancia'!AB19))</f>
        <v>0.90476190476190477</v>
      </c>
      <c r="D19" s="13">
        <f>IF('Órdenes según Instancia'!AB19=0,"-",('Órdenes según Instancia'!H19/'Órdenes según Instancia'!AB19))</f>
        <v>0</v>
      </c>
      <c r="E19" s="13">
        <f>IF('Órdenes según Instancia'!AB19=0,"-",('Órdenes según Instancia'!M19/'Órdenes según Instancia'!AB19))</f>
        <v>9.5238095238095233E-2</v>
      </c>
      <c r="F19" s="13">
        <f>IF('Órdenes según Instancia'!AB19=0,"-",('Órdenes según Instancia'!R19/'Órdenes según Instancia'!AB19))</f>
        <v>0</v>
      </c>
      <c r="G19" s="13">
        <f>IF('Órdenes según Instancia'!AB19=0,"-",('Órdenes según Instancia'!W19/'Órdenes según Instancia'!AB19))</f>
        <v>0</v>
      </c>
      <c r="H19" s="13" t="str">
        <f>IF('Órdenes según Instancia'!AC19=0,"-",('Órdenes según Instancia'!D19/'Órdenes según Instancia'!AC19))</f>
        <v>-</v>
      </c>
      <c r="I19" s="13" t="str">
        <f>IF('Órdenes según Instancia'!AC19=0,"-",('Órdenes según Instancia'!I19/'Órdenes según Instancia'!AC19))</f>
        <v>-</v>
      </c>
      <c r="J19" s="13" t="str">
        <f>IF('Órdenes según Instancia'!AC19=0,"-",('Órdenes según Instancia'!N19/'Órdenes según Instancia'!AC19))</f>
        <v>-</v>
      </c>
      <c r="K19" s="13" t="str">
        <f>IF('Órdenes según Instancia'!AC19=0,"-",('Órdenes según Instancia'!S19/'Órdenes según Instancia'!AC19))</f>
        <v>-</v>
      </c>
      <c r="L19" s="13" t="str">
        <f>IF('Órdenes según Instancia'!AC19=0,"-",('Órdenes según Instancia'!X19/'Órdenes según Instancia'!AC19))</f>
        <v>-</v>
      </c>
      <c r="M19" s="13">
        <f>IF('Órdenes según Instancia'!AD19=0,"-",('Órdenes según Instancia'!E19/'Órdenes según Instancia'!AD19))</f>
        <v>0.81818181818181823</v>
      </c>
      <c r="N19" s="13">
        <f>IF('Órdenes según Instancia'!AD19=0,"-",('Órdenes según Instancia'!J19/'Órdenes según Instancia'!AD19))</f>
        <v>0</v>
      </c>
      <c r="O19" s="13">
        <f>IF('Órdenes según Instancia'!AD19=0,"-",('Órdenes según Instancia'!O19/'Órdenes según Instancia'!AD19))</f>
        <v>0.18181818181818182</v>
      </c>
      <c r="P19" s="13">
        <f>IF('Órdenes según Instancia'!AD19=0,"-",('Órdenes según Instancia'!T19/'Órdenes según Instancia'!AD19))</f>
        <v>0</v>
      </c>
      <c r="Q19" s="13">
        <f>IF('Órdenes según Instancia'!AD19=0,"-",('Órdenes según Instancia'!Y19/'Órdenes según Instancia'!AD19))</f>
        <v>0</v>
      </c>
      <c r="R19" s="13">
        <f>IF('Órdenes según Instancia'!AE19=0,"-",('Órdenes según Instancia'!F19/'Órdenes según Instancia'!AE19))</f>
        <v>1</v>
      </c>
      <c r="S19" s="13">
        <f>IF('Órdenes según Instancia'!AE19=0,"-",('Órdenes según Instancia'!K19/'Órdenes según Instancia'!AE19))</f>
        <v>0</v>
      </c>
      <c r="T19" s="13">
        <f>IF('Órdenes según Instancia'!AE19=0,"-",('Órdenes según Instancia'!P19/'Órdenes según Instancia'!AE19))</f>
        <v>0</v>
      </c>
      <c r="U19" s="13">
        <f>IF('Órdenes según Instancia'!AE19=0,"-",('Órdenes según Instancia'!U19/('Órdenes según Instancia'!AE19)))</f>
        <v>0</v>
      </c>
      <c r="V19" s="13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3" t="s">
        <v>242</v>
      </c>
      <c r="C20" s="13">
        <f>IF('Órdenes según Instancia'!AB20=0,"-",('Órdenes según Instancia'!C20/'Órdenes según Instancia'!AB20))</f>
        <v>0.65938864628820959</v>
      </c>
      <c r="D20" s="13">
        <f>IF('Órdenes según Instancia'!AB20=0,"-",('Órdenes según Instancia'!H20/'Órdenes según Instancia'!AB20))</f>
        <v>0</v>
      </c>
      <c r="E20" s="13">
        <f>IF('Órdenes según Instancia'!AB20=0,"-",('Órdenes según Instancia'!M20/'Órdenes según Instancia'!AB20))</f>
        <v>0.20524017467248909</v>
      </c>
      <c r="F20" s="13">
        <f>IF('Órdenes según Instancia'!AB20=0,"-",('Órdenes según Instancia'!R20/'Órdenes según Instancia'!AB20))</f>
        <v>0.13537117903930132</v>
      </c>
      <c r="G20" s="13">
        <f>IF('Órdenes según Instancia'!AB20=0,"-",('Órdenes según Instancia'!W20/'Órdenes según Instancia'!AB20))</f>
        <v>0</v>
      </c>
      <c r="H20" s="13" t="str">
        <f>IF('Órdenes según Instancia'!AC20=0,"-",('Órdenes según Instancia'!D20/'Órdenes según Instancia'!AC20))</f>
        <v>-</v>
      </c>
      <c r="I20" s="13" t="str">
        <f>IF('Órdenes según Instancia'!AC20=0,"-",('Órdenes según Instancia'!I20/'Órdenes según Instancia'!AC20))</f>
        <v>-</v>
      </c>
      <c r="J20" s="13" t="str">
        <f>IF('Órdenes según Instancia'!AC20=0,"-",('Órdenes según Instancia'!N20/'Órdenes según Instancia'!AC20))</f>
        <v>-</v>
      </c>
      <c r="K20" s="13" t="str">
        <f>IF('Órdenes según Instancia'!AC20=0,"-",('Órdenes según Instancia'!S20/'Órdenes según Instancia'!AC20))</f>
        <v>-</v>
      </c>
      <c r="L20" s="13" t="str">
        <f>IF('Órdenes según Instancia'!AC20=0,"-",('Órdenes según Instancia'!X20/'Órdenes según Instancia'!AC20))</f>
        <v>-</v>
      </c>
      <c r="M20" s="13">
        <f>IF('Órdenes según Instancia'!AD20=0,"-",('Órdenes según Instancia'!E20/'Órdenes según Instancia'!AD20))</f>
        <v>0.64055299539170507</v>
      </c>
      <c r="N20" s="13">
        <f>IF('Órdenes según Instancia'!AD20=0,"-",('Órdenes según Instancia'!J20/'Órdenes según Instancia'!AD20))</f>
        <v>0</v>
      </c>
      <c r="O20" s="13">
        <f>IF('Órdenes según Instancia'!AD20=0,"-",('Órdenes según Instancia'!O20/'Órdenes según Instancia'!AD20))</f>
        <v>0.21658986175115208</v>
      </c>
      <c r="P20" s="13">
        <f>IF('Órdenes según Instancia'!AD20=0,"-",('Órdenes según Instancia'!T20/'Órdenes según Instancia'!AD20))</f>
        <v>0.14285714285714285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3" t="s">
        <v>243</v>
      </c>
      <c r="C21" s="13">
        <f>IF('Órdenes según Instancia'!AB21=0,"-",('Órdenes según Instancia'!C21/'Órdenes según Instancia'!AB21))</f>
        <v>0.91304347826086951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8.6956521739130432E-2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0.89473684210526316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0.10526315789473684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00000000000001" customHeight="1" thickBot="1" x14ac:dyDescent="0.25">
      <c r="B23" s="40" t="s">
        <v>166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00000000000001" customHeight="1" thickBot="1" x14ac:dyDescent="0.25">
      <c r="B24" s="3" t="s">
        <v>245</v>
      </c>
      <c r="C24" s="13">
        <f>IF('Órdenes según Instancia'!AB24=0,"-",('Órdenes según Instancia'!C24/'Órdenes según Instancia'!AB24))</f>
        <v>1</v>
      </c>
      <c r="D24" s="13">
        <f>IF('Órdenes según Instancia'!AB24=0,"-",('Órdenes según Instancia'!H24/'Órdenes según Instancia'!AB24))</f>
        <v>0</v>
      </c>
      <c r="E24" s="13">
        <f>IF('Órdenes según Instancia'!AB24=0,"-",('Órdenes según Instancia'!M24/'Órdenes según Instancia'!AB24))</f>
        <v>0</v>
      </c>
      <c r="F24" s="13">
        <f>IF('Órdenes según Instancia'!AB24=0,"-",('Órdenes según Instancia'!R24/'Órdenes según Instancia'!AB24))</f>
        <v>0</v>
      </c>
      <c r="G24" s="13">
        <f>IF('Órdenes según Instancia'!AB24=0,"-",('Órdenes según Instancia'!W24/'Órdenes según Instancia'!AB24))</f>
        <v>0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>
        <f>IF('Órdenes según Instancia'!AD24=0,"-",('Órdenes según Instancia'!E24/'Órdenes según Instancia'!AD24))</f>
        <v>1</v>
      </c>
      <c r="N24" s="13">
        <f>IF('Órdenes según Instancia'!AD24=0,"-",('Órdenes según Instancia'!J24/'Órdenes según Instancia'!AD24))</f>
        <v>0</v>
      </c>
      <c r="O24" s="13">
        <f>IF('Órdenes según Instancia'!AD24=0,"-",('Órdenes según Instancia'!O24/'Órdenes según Instancia'!AD24))</f>
        <v>0</v>
      </c>
      <c r="P24" s="13">
        <f>IF('Órdenes según Instancia'!AD24=0,"-",('Órdenes según Instancia'!T24/'Órdenes según Instancia'!AD24))</f>
        <v>0</v>
      </c>
      <c r="Q24" s="13">
        <f>IF('Órdenes según Instancia'!AD24=0,"-",('Órdenes según Instancia'!Y24/'Órdenes según Instancia'!AD24))</f>
        <v>0</v>
      </c>
      <c r="R24" s="13" t="str">
        <f>IF('Órdenes según Instancia'!AE24=0,"-",('Órdenes según Instancia'!F24/'Órdenes según Instancia'!AE24))</f>
        <v>-</v>
      </c>
      <c r="S24" s="13" t="str">
        <f>IF('Órdenes según Instancia'!AE24=0,"-",('Órdenes según Instancia'!K24/'Órdenes según Instancia'!AE24))</f>
        <v>-</v>
      </c>
      <c r="T24" s="13" t="str">
        <f>IF('Órdenes según Instancia'!AE24=0,"-",('Órdenes según Instancia'!P24/'Órdenes según Instancia'!AE24))</f>
        <v>-</v>
      </c>
      <c r="U24" s="13" t="str">
        <f>IF('Órdenes según Instancia'!AE24=0,"-",('Órdenes según Instancia'!U24/('Órdenes según Instancia'!AE24)))</f>
        <v>-</v>
      </c>
      <c r="V24" s="13" t="str">
        <f>IF('Órdenes según Instancia'!AE24=0,"-",('Órdenes según Instancia'!Z24/'Órdenes según Instancia'!AE24))</f>
        <v>-</v>
      </c>
    </row>
    <row r="25" spans="2:22" ht="20.100000000000001" customHeight="1" thickBot="1" x14ac:dyDescent="0.25">
      <c r="B25" s="3" t="s">
        <v>246</v>
      </c>
      <c r="C25" s="13">
        <f>IF('Órdenes según Instancia'!AB25=0,"-",('Órdenes según Instancia'!C25/'Órdenes según Instancia'!AB25))</f>
        <v>1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1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>
        <f>IF('Órdenes según Instancia'!AE25=0,"-",('Órdenes según Instancia'!F25/'Órdenes según Instancia'!AE25))</f>
        <v>1</v>
      </c>
      <c r="S25" s="13">
        <f>IF('Órdenes según Instancia'!AE25=0,"-",('Órdenes según Instancia'!K25/'Órdenes según Instancia'!AE25))</f>
        <v>0</v>
      </c>
      <c r="T25" s="13">
        <f>IF('Órdenes según Instancia'!AE25=0,"-",('Órdenes según Instancia'!P25/'Órdenes según Instancia'!AE25))</f>
        <v>0</v>
      </c>
      <c r="U25" s="13">
        <f>IF('Órdenes según Instancia'!AE25=0,"-",('Órdenes según Instancia'!U25/('Órdenes según Instancia'!AE25)))</f>
        <v>0</v>
      </c>
      <c r="V25" s="13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248</v>
      </c>
      <c r="C26" s="13">
        <f>IF('Órdenes según Instancia'!AB26=0,"-",('Órdenes según Instancia'!C26/'Órdenes según Instancia'!AB26))</f>
        <v>0.96666666666666667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3.3333333333333333E-2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 t="str">
        <f>IF('Órdenes según Instancia'!AC26=0,"-",('Órdenes según Instancia'!D26/'Órdenes según Instancia'!AC26))</f>
        <v>-</v>
      </c>
      <c r="I26" s="13" t="str">
        <f>IF('Órdenes según Instancia'!AC26=0,"-",('Órdenes según Instancia'!I26/'Órdenes según Instancia'!AC26))</f>
        <v>-</v>
      </c>
      <c r="J26" s="13" t="str">
        <f>IF('Órdenes según Instancia'!AC26=0,"-",('Órdenes según Instancia'!N26/'Órdenes según Instancia'!AC26))</f>
        <v>-</v>
      </c>
      <c r="K26" s="13" t="str">
        <f>IF('Órdenes según Instancia'!AC26=0,"-",('Órdenes según Instancia'!S26/'Órdenes según Instancia'!AC26))</f>
        <v>-</v>
      </c>
      <c r="L26" s="13" t="str">
        <f>IF('Órdenes según Instancia'!AC26=0,"-",('Órdenes según Instancia'!X26/'Órdenes según Instancia'!AC26))</f>
        <v>-</v>
      </c>
      <c r="M26" s="13">
        <f>IF('Órdenes según Instancia'!AD26=0,"-",('Órdenes según Instancia'!E26/'Órdenes según Instancia'!AD26))</f>
        <v>0.94117647058823528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5.8823529411764705E-2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5" t="s">
        <v>244</v>
      </c>
      <c r="C27" s="13">
        <f>IF('Órdenes según Instancia'!AB27=0,"-",('Órdenes según Instancia'!C27/'Órdenes según Instancia'!AB27))</f>
        <v>0.95477386934673369</v>
      </c>
      <c r="D27" s="13">
        <f>IF('Órdenes según Instancia'!AB27=0,"-",('Órdenes según Instancia'!H27/'Órdenes según Instancia'!AB27))</f>
        <v>0</v>
      </c>
      <c r="E27" s="13">
        <f>IF('Órdenes según Instancia'!AB27=0,"-",('Órdenes según Instancia'!M27/'Órdenes según Instancia'!AB27))</f>
        <v>3.5175879396984924E-2</v>
      </c>
      <c r="F27" s="13">
        <f>IF('Órdenes según Instancia'!AB27=0,"-",('Órdenes según Instancia'!R27/'Órdenes según Instancia'!AB27))</f>
        <v>1.0050251256281407E-2</v>
      </c>
      <c r="G27" s="13">
        <f>IF('Órdenes según Instancia'!AB27=0,"-",('Órdenes según Instancia'!W27/'Órdenes según Instancia'!AB27))</f>
        <v>0</v>
      </c>
      <c r="H27" s="13" t="str">
        <f>IF('Órdenes según Instancia'!AC27=0,"-",('Órdenes según Instancia'!D27/'Órdenes según Instancia'!AC27))</f>
        <v>-</v>
      </c>
      <c r="I27" s="13" t="str">
        <f>IF('Órdenes según Instancia'!AC27=0,"-",('Órdenes según Instancia'!I27/'Órdenes según Instancia'!AC27))</f>
        <v>-</v>
      </c>
      <c r="J27" s="13" t="str">
        <f>IF('Órdenes según Instancia'!AC27=0,"-",('Órdenes según Instancia'!N27/'Órdenes según Instancia'!AC27))</f>
        <v>-</v>
      </c>
      <c r="K27" s="13" t="str">
        <f>IF('Órdenes según Instancia'!AC27=0,"-",('Órdenes según Instancia'!S27/'Órdenes según Instancia'!AC27))</f>
        <v>-</v>
      </c>
      <c r="L27" s="13" t="str">
        <f>IF('Órdenes según Instancia'!AC27=0,"-",('Órdenes según Instancia'!X27/'Órdenes según Instancia'!AC27))</f>
        <v>-</v>
      </c>
      <c r="M27" s="13">
        <f>IF('Órdenes según Instancia'!AD27=0,"-",('Órdenes según Instancia'!E27/'Órdenes según Instancia'!AD27))</f>
        <v>0.9285714285714286</v>
      </c>
      <c r="N27" s="13">
        <f>IF('Órdenes según Instancia'!AD27=0,"-",('Órdenes según Instancia'!J27/'Órdenes según Instancia'!AD27))</f>
        <v>0</v>
      </c>
      <c r="O27" s="13">
        <f>IF('Órdenes según Instancia'!AD27=0,"-",('Órdenes según Instancia'!O27/'Órdenes según Instancia'!AD27))</f>
        <v>5.5555555555555552E-2</v>
      </c>
      <c r="P27" s="13">
        <f>IF('Órdenes según Instancia'!AD27=0,"-",('Órdenes según Instancia'!T27/'Órdenes según Instancia'!AD27))</f>
        <v>1.5873015873015872E-2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1</v>
      </c>
      <c r="S27" s="13">
        <f>IF('Órdenes según Instancia'!AE27=0,"-",('Órdenes según Instancia'!K27/'Órdenes según Instancia'!AE27))</f>
        <v>0</v>
      </c>
      <c r="T27" s="13">
        <f>IF('Órdenes según Instancia'!AE27=0,"-",('Órdenes según Instancia'!P27/'Órdenes según Instancia'!AE27))</f>
        <v>0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ht="58.5" customHeight="1" x14ac:dyDescent="0.2">
      <c r="C10" s="66" t="s">
        <v>196</v>
      </c>
      <c r="D10" s="66"/>
      <c r="E10" s="66" t="s">
        <v>179</v>
      </c>
      <c r="F10" s="66"/>
      <c r="G10" s="66" t="s">
        <v>180</v>
      </c>
      <c r="H10" s="66"/>
      <c r="I10" s="66" t="s">
        <v>197</v>
      </c>
      <c r="J10" s="66"/>
      <c r="K10" s="66" t="s">
        <v>198</v>
      </c>
      <c r="L10" s="66"/>
      <c r="M10" s="66" t="s">
        <v>181</v>
      </c>
      <c r="N10" s="66"/>
      <c r="O10" s="66" t="s">
        <v>182</v>
      </c>
      <c r="P10" s="66"/>
      <c r="Q10" s="66" t="s">
        <v>183</v>
      </c>
      <c r="R10" s="66"/>
      <c r="S10" s="66" t="s">
        <v>199</v>
      </c>
      <c r="T10" s="66"/>
      <c r="U10" s="66" t="s">
        <v>184</v>
      </c>
      <c r="V10" s="66"/>
      <c r="W10" s="66" t="s">
        <v>200</v>
      </c>
      <c r="X10" s="66"/>
      <c r="Y10" s="66" t="s">
        <v>201</v>
      </c>
      <c r="Z10" s="66"/>
      <c r="AA10" s="66" t="s">
        <v>202</v>
      </c>
      <c r="AB10" s="66"/>
      <c r="AC10" s="66" t="s">
        <v>203</v>
      </c>
      <c r="AD10" s="66"/>
      <c r="AE10" s="66" t="s">
        <v>204</v>
      </c>
      <c r="AF10" s="66"/>
      <c r="AG10" s="66" t="s">
        <v>185</v>
      </c>
      <c r="AH10" s="66"/>
      <c r="AI10" s="66" t="s">
        <v>186</v>
      </c>
      <c r="AJ10" s="66"/>
    </row>
    <row r="11" spans="2:36" ht="41.25" customHeight="1" thickBot="1" x14ac:dyDescent="0.25">
      <c r="C11" s="22" t="s">
        <v>187</v>
      </c>
      <c r="D11" s="22" t="s">
        <v>188</v>
      </c>
      <c r="E11" s="22" t="s">
        <v>187</v>
      </c>
      <c r="F11" s="22" t="s">
        <v>188</v>
      </c>
      <c r="G11" s="22" t="s">
        <v>187</v>
      </c>
      <c r="H11" s="22" t="s">
        <v>188</v>
      </c>
      <c r="I11" s="22" t="s">
        <v>187</v>
      </c>
      <c r="J11" s="22" t="s">
        <v>188</v>
      </c>
      <c r="K11" s="22" t="s">
        <v>187</v>
      </c>
      <c r="L11" s="22" t="s">
        <v>188</v>
      </c>
      <c r="M11" s="22" t="s">
        <v>187</v>
      </c>
      <c r="N11" s="22" t="s">
        <v>188</v>
      </c>
      <c r="O11" s="22" t="s">
        <v>187</v>
      </c>
      <c r="P11" s="22" t="s">
        <v>188</v>
      </c>
      <c r="Q11" s="22" t="s">
        <v>187</v>
      </c>
      <c r="R11" s="22" t="s">
        <v>188</v>
      </c>
      <c r="S11" s="22" t="s">
        <v>187</v>
      </c>
      <c r="T11" s="22" t="s">
        <v>188</v>
      </c>
      <c r="U11" s="22" t="s">
        <v>187</v>
      </c>
      <c r="V11" s="22" t="s">
        <v>188</v>
      </c>
      <c r="W11" s="22" t="s">
        <v>187</v>
      </c>
      <c r="X11" s="22" t="s">
        <v>188</v>
      </c>
      <c r="Y11" s="22" t="s">
        <v>187</v>
      </c>
      <c r="Z11" s="22" t="s">
        <v>188</v>
      </c>
      <c r="AA11" s="22" t="s">
        <v>187</v>
      </c>
      <c r="AB11" s="22" t="s">
        <v>188</v>
      </c>
      <c r="AC11" s="22" t="s">
        <v>187</v>
      </c>
      <c r="AD11" s="22" t="s">
        <v>188</v>
      </c>
      <c r="AE11" s="22" t="s">
        <v>187</v>
      </c>
      <c r="AF11" s="22" t="s">
        <v>188</v>
      </c>
      <c r="AG11" s="22" t="s">
        <v>187</v>
      </c>
      <c r="AH11" s="22" t="s">
        <v>188</v>
      </c>
      <c r="AI11" s="22" t="s">
        <v>187</v>
      </c>
      <c r="AJ11" s="22" t="s">
        <v>188</v>
      </c>
    </row>
    <row r="12" spans="2:36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00000000000001" customHeight="1" thickBot="1" x14ac:dyDescent="0.25">
      <c r="B13" s="3" t="s">
        <v>195</v>
      </c>
      <c r="C13" s="26">
        <v>0</v>
      </c>
      <c r="D13" s="26">
        <v>0</v>
      </c>
      <c r="E13" s="26">
        <v>32</v>
      </c>
      <c r="F13" s="26">
        <v>32</v>
      </c>
      <c r="G13" s="26">
        <v>21</v>
      </c>
      <c r="H13" s="26">
        <v>0</v>
      </c>
      <c r="I13" s="26">
        <v>0</v>
      </c>
      <c r="J13" s="26">
        <v>85</v>
      </c>
      <c r="K13" s="26">
        <v>6</v>
      </c>
      <c r="L13" s="26">
        <v>0</v>
      </c>
      <c r="M13" s="26">
        <v>0</v>
      </c>
      <c r="N13" s="26">
        <v>0</v>
      </c>
      <c r="O13" s="26">
        <v>1</v>
      </c>
      <c r="P13" s="26">
        <v>6</v>
      </c>
      <c r="Q13" s="26">
        <v>0</v>
      </c>
      <c r="R13" s="26">
        <v>6</v>
      </c>
      <c r="S13" s="26">
        <v>19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</row>
    <row r="14" spans="2:36" ht="20.100000000000001" customHeight="1" thickBot="1" x14ac:dyDescent="0.25">
      <c r="B14" s="3" t="s">
        <v>238</v>
      </c>
      <c r="C14" s="26">
        <v>1</v>
      </c>
      <c r="D14" s="26">
        <v>0</v>
      </c>
      <c r="E14" s="26">
        <v>17</v>
      </c>
      <c r="F14" s="26">
        <v>16</v>
      </c>
      <c r="G14" s="26">
        <v>0</v>
      </c>
      <c r="H14" s="26">
        <v>13</v>
      </c>
      <c r="I14" s="26">
        <v>0</v>
      </c>
      <c r="J14" s="26">
        <v>47</v>
      </c>
      <c r="K14" s="26">
        <v>1</v>
      </c>
      <c r="L14" s="26">
        <v>0</v>
      </c>
      <c r="M14" s="26">
        <v>3</v>
      </c>
      <c r="N14" s="26">
        <v>0</v>
      </c>
      <c r="O14" s="26">
        <v>3</v>
      </c>
      <c r="P14" s="26">
        <v>4</v>
      </c>
      <c r="Q14" s="26">
        <v>0</v>
      </c>
      <c r="R14" s="26">
        <v>0</v>
      </c>
      <c r="S14" s="26">
        <v>11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</row>
    <row r="15" spans="2:36" ht="20.100000000000001" customHeight="1" thickBot="1" x14ac:dyDescent="0.25">
      <c r="B15" s="3" t="s">
        <v>374</v>
      </c>
      <c r="C15" s="26">
        <v>1</v>
      </c>
      <c r="D15" s="26">
        <v>0</v>
      </c>
      <c r="E15" s="26">
        <v>103</v>
      </c>
      <c r="F15" s="26">
        <v>101</v>
      </c>
      <c r="G15" s="26">
        <v>1</v>
      </c>
      <c r="H15" s="26">
        <v>2</v>
      </c>
      <c r="I15" s="26">
        <v>4</v>
      </c>
      <c r="J15" s="26">
        <v>212</v>
      </c>
      <c r="K15" s="26">
        <v>14</v>
      </c>
      <c r="L15" s="26">
        <v>3</v>
      </c>
      <c r="M15" s="26">
        <v>10</v>
      </c>
      <c r="N15" s="26">
        <v>2</v>
      </c>
      <c r="O15" s="26">
        <v>0</v>
      </c>
      <c r="P15" s="26">
        <v>15</v>
      </c>
      <c r="Q15" s="26">
        <v>0</v>
      </c>
      <c r="R15" s="26">
        <v>3</v>
      </c>
      <c r="S15" s="26">
        <v>47</v>
      </c>
      <c r="T15" s="26">
        <v>7</v>
      </c>
      <c r="U15" s="26">
        <v>0</v>
      </c>
      <c r="V15" s="26">
        <v>89</v>
      </c>
      <c r="W15" s="26">
        <v>85</v>
      </c>
      <c r="X15" s="26">
        <v>0</v>
      </c>
      <c r="Y15" s="26">
        <v>50</v>
      </c>
      <c r="Z15" s="26">
        <v>42</v>
      </c>
      <c r="AA15" s="26">
        <v>273</v>
      </c>
      <c r="AB15" s="26">
        <v>0</v>
      </c>
      <c r="AC15" s="26">
        <v>1</v>
      </c>
      <c r="AD15" s="26">
        <v>0</v>
      </c>
      <c r="AE15" s="26">
        <v>1</v>
      </c>
      <c r="AF15" s="26">
        <v>2</v>
      </c>
      <c r="AG15" s="26">
        <v>1</v>
      </c>
      <c r="AH15" s="26">
        <v>0</v>
      </c>
      <c r="AI15" s="26">
        <v>25</v>
      </c>
      <c r="AJ15" s="26">
        <v>30</v>
      </c>
    </row>
    <row r="16" spans="2:36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00000000000001" customHeight="1" thickBot="1" x14ac:dyDescent="0.25">
      <c r="B19" s="3" t="s">
        <v>241</v>
      </c>
      <c r="C19" s="26">
        <v>0</v>
      </c>
      <c r="D19" s="26">
        <v>0</v>
      </c>
      <c r="E19" s="26">
        <v>0</v>
      </c>
      <c r="F19" s="26">
        <v>10</v>
      </c>
      <c r="G19" s="26">
        <v>10</v>
      </c>
      <c r="H19" s="26">
        <v>0</v>
      </c>
      <c r="I19" s="26">
        <v>1</v>
      </c>
      <c r="J19" s="26">
        <v>21</v>
      </c>
      <c r="K19" s="26">
        <v>1</v>
      </c>
      <c r="L19" s="26">
        <v>0</v>
      </c>
      <c r="M19" s="26">
        <v>6</v>
      </c>
      <c r="N19" s="26">
        <v>0</v>
      </c>
      <c r="O19" s="26">
        <v>0</v>
      </c>
      <c r="P19" s="26">
        <v>9</v>
      </c>
      <c r="Q19" s="26">
        <v>0</v>
      </c>
      <c r="R19" s="26">
        <v>9</v>
      </c>
      <c r="S19" s="26">
        <v>25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2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2</v>
      </c>
    </row>
    <row r="20" spans="2:36" ht="20.100000000000001" customHeight="1" thickBot="1" x14ac:dyDescent="0.25">
      <c r="B20" s="3" t="s">
        <v>242</v>
      </c>
      <c r="C20" s="26">
        <v>0</v>
      </c>
      <c r="D20" s="26">
        <v>19</v>
      </c>
      <c r="E20" s="26">
        <v>25</v>
      </c>
      <c r="F20" s="26">
        <v>112</v>
      </c>
      <c r="G20" s="26">
        <v>87</v>
      </c>
      <c r="H20" s="26">
        <v>52</v>
      </c>
      <c r="I20" s="26">
        <v>0</v>
      </c>
      <c r="J20" s="26">
        <v>295</v>
      </c>
      <c r="K20" s="26">
        <v>26</v>
      </c>
      <c r="L20" s="26">
        <v>0</v>
      </c>
      <c r="M20" s="26">
        <v>64</v>
      </c>
      <c r="N20" s="26">
        <v>1</v>
      </c>
      <c r="O20" s="26">
        <v>55</v>
      </c>
      <c r="P20" s="26">
        <v>44</v>
      </c>
      <c r="Q20" s="26">
        <v>2</v>
      </c>
      <c r="R20" s="26">
        <v>5</v>
      </c>
      <c r="S20" s="26">
        <v>197</v>
      </c>
      <c r="T20" s="26">
        <v>16</v>
      </c>
      <c r="U20" s="26">
        <v>18</v>
      </c>
      <c r="V20" s="26">
        <v>78</v>
      </c>
      <c r="W20" s="26">
        <v>76</v>
      </c>
      <c r="X20" s="26">
        <v>0</v>
      </c>
      <c r="Y20" s="26">
        <v>37</v>
      </c>
      <c r="Z20" s="26">
        <v>0</v>
      </c>
      <c r="AA20" s="26">
        <v>225</v>
      </c>
      <c r="AB20" s="26">
        <v>0</v>
      </c>
      <c r="AC20" s="26">
        <v>0</v>
      </c>
      <c r="AD20" s="26">
        <v>5</v>
      </c>
      <c r="AE20" s="26">
        <v>0</v>
      </c>
      <c r="AF20" s="26">
        <v>3</v>
      </c>
      <c r="AG20" s="26">
        <v>22</v>
      </c>
      <c r="AH20" s="26">
        <v>0</v>
      </c>
      <c r="AI20" s="26">
        <v>1</v>
      </c>
      <c r="AJ20" s="26">
        <v>31</v>
      </c>
    </row>
    <row r="21" spans="2:36" ht="20.100000000000001" customHeight="1" thickBot="1" x14ac:dyDescent="0.25">
      <c r="B21" s="3" t="s">
        <v>243</v>
      </c>
      <c r="C21" s="26">
        <v>2</v>
      </c>
      <c r="D21" s="26">
        <v>8</v>
      </c>
      <c r="E21" s="26">
        <v>19</v>
      </c>
      <c r="F21" s="26">
        <v>19</v>
      </c>
      <c r="G21" s="26">
        <v>17</v>
      </c>
      <c r="H21" s="26">
        <v>0</v>
      </c>
      <c r="I21" s="26">
        <v>0</v>
      </c>
      <c r="J21" s="26">
        <v>65</v>
      </c>
      <c r="K21" s="26">
        <v>4</v>
      </c>
      <c r="L21" s="26">
        <v>0</v>
      </c>
      <c r="M21" s="26">
        <v>0</v>
      </c>
      <c r="N21" s="26">
        <v>0</v>
      </c>
      <c r="O21" s="26">
        <v>0</v>
      </c>
      <c r="P21" s="26">
        <v>4</v>
      </c>
      <c r="Q21" s="26">
        <v>0</v>
      </c>
      <c r="R21" s="26">
        <v>4</v>
      </c>
      <c r="S21" s="26">
        <v>12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</row>
    <row r="22" spans="2:36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2</v>
      </c>
      <c r="F24" s="26">
        <v>2</v>
      </c>
      <c r="G24" s="26">
        <v>0</v>
      </c>
      <c r="H24" s="26">
        <v>0</v>
      </c>
      <c r="I24" s="26">
        <v>0</v>
      </c>
      <c r="J24" s="26">
        <v>4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</row>
    <row r="25" spans="2:36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1</v>
      </c>
      <c r="F25" s="26">
        <v>1</v>
      </c>
      <c r="G25" s="26">
        <v>0</v>
      </c>
      <c r="H25" s="26">
        <v>0</v>
      </c>
      <c r="I25" s="26">
        <v>0</v>
      </c>
      <c r="J25" s="26">
        <v>2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1</v>
      </c>
      <c r="Q25" s="26">
        <v>0</v>
      </c>
      <c r="R25" s="26">
        <v>1</v>
      </c>
      <c r="S25" s="26">
        <v>2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</row>
    <row r="26" spans="2:36" ht="20.100000000000001" customHeight="1" thickBot="1" x14ac:dyDescent="0.25">
      <c r="B26" s="4" t="s">
        <v>248</v>
      </c>
      <c r="C26" s="26">
        <v>1</v>
      </c>
      <c r="D26" s="26">
        <v>0</v>
      </c>
      <c r="E26" s="26">
        <v>8</v>
      </c>
      <c r="F26" s="26">
        <v>8</v>
      </c>
      <c r="G26" s="26">
        <v>0</v>
      </c>
      <c r="H26" s="26">
        <v>0</v>
      </c>
      <c r="I26" s="26">
        <v>0</v>
      </c>
      <c r="J26" s="26">
        <v>17</v>
      </c>
      <c r="K26" s="26">
        <v>0</v>
      </c>
      <c r="L26" s="26">
        <v>0</v>
      </c>
      <c r="M26" s="26">
        <v>1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1</v>
      </c>
      <c r="T26" s="26">
        <v>1</v>
      </c>
      <c r="U26" s="26">
        <v>0</v>
      </c>
      <c r="V26" s="26">
        <v>7</v>
      </c>
      <c r="W26" s="26">
        <v>7</v>
      </c>
      <c r="X26" s="26">
        <v>0</v>
      </c>
      <c r="Y26" s="26">
        <v>2</v>
      </c>
      <c r="Z26" s="26">
        <v>0</v>
      </c>
      <c r="AA26" s="26">
        <v>17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</row>
    <row r="27" spans="2:36" ht="20.100000000000001" customHeight="1" thickBot="1" x14ac:dyDescent="0.25">
      <c r="B27" s="5" t="s">
        <v>244</v>
      </c>
      <c r="C27" s="49">
        <v>7</v>
      </c>
      <c r="D27" s="49">
        <v>0</v>
      </c>
      <c r="E27" s="49">
        <v>75</v>
      </c>
      <c r="F27" s="49">
        <v>74</v>
      </c>
      <c r="G27" s="49">
        <v>11</v>
      </c>
      <c r="H27" s="49">
        <v>38</v>
      </c>
      <c r="I27" s="49">
        <v>27</v>
      </c>
      <c r="J27" s="49">
        <v>232</v>
      </c>
      <c r="K27" s="49">
        <v>8</v>
      </c>
      <c r="L27" s="49">
        <v>0</v>
      </c>
      <c r="M27" s="49">
        <v>9</v>
      </c>
      <c r="N27" s="49">
        <v>1</v>
      </c>
      <c r="O27" s="49">
        <v>7</v>
      </c>
      <c r="P27" s="49">
        <v>25</v>
      </c>
      <c r="Q27" s="49">
        <v>2</v>
      </c>
      <c r="R27" s="49">
        <v>4</v>
      </c>
      <c r="S27" s="49">
        <v>56</v>
      </c>
      <c r="T27" s="49">
        <v>0</v>
      </c>
      <c r="U27" s="49">
        <v>0</v>
      </c>
      <c r="V27" s="49">
        <v>27</v>
      </c>
      <c r="W27" s="49">
        <v>27</v>
      </c>
      <c r="X27" s="49">
        <v>0</v>
      </c>
      <c r="Y27" s="49">
        <v>0</v>
      </c>
      <c r="Z27" s="49">
        <v>0</v>
      </c>
      <c r="AA27" s="49">
        <v>54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49">
        <v>0</v>
      </c>
    </row>
  </sheetData>
  <mergeCells count="17"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  <mergeCell ref="M10:N10"/>
    <mergeCell ref="O10:P10"/>
    <mergeCell ref="Q10:R10"/>
    <mergeCell ref="C10:D10"/>
    <mergeCell ref="E10:F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</cols>
  <sheetData>
    <row r="9" spans="2:10" ht="20.100000000000001" customHeight="1" x14ac:dyDescent="0.2"/>
    <row r="10" spans="2:10" ht="41.25" customHeight="1" x14ac:dyDescent="0.2">
      <c r="C10" s="70" t="s">
        <v>222</v>
      </c>
      <c r="D10" s="71"/>
      <c r="E10" s="71"/>
      <c r="F10" s="71"/>
      <c r="G10" s="71"/>
      <c r="H10" s="71"/>
      <c r="I10" s="71"/>
      <c r="J10" s="71"/>
    </row>
    <row r="11" spans="2:10" ht="85.5" customHeight="1" thickBot="1" x14ac:dyDescent="0.25">
      <c r="C11" s="35" t="s">
        <v>189</v>
      </c>
      <c r="D11" s="36" t="s">
        <v>190</v>
      </c>
      <c r="E11" s="36" t="s">
        <v>191</v>
      </c>
      <c r="F11" s="36" t="s">
        <v>192</v>
      </c>
      <c r="G11" s="36" t="s">
        <v>193</v>
      </c>
      <c r="H11" s="35" t="s">
        <v>234</v>
      </c>
      <c r="I11" s="36" t="s">
        <v>194</v>
      </c>
      <c r="J11" s="36" t="s">
        <v>223</v>
      </c>
    </row>
    <row r="12" spans="2:1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</row>
    <row r="13" spans="2:10" ht="20.100000000000001" customHeight="1" thickBot="1" x14ac:dyDescent="0.25">
      <c r="B13" s="3" t="s">
        <v>195</v>
      </c>
      <c r="C13" s="26">
        <v>43</v>
      </c>
      <c r="D13" s="26">
        <v>19</v>
      </c>
      <c r="E13" s="26">
        <v>1</v>
      </c>
      <c r="F13" s="26">
        <v>23</v>
      </c>
      <c r="G13" s="26">
        <v>0</v>
      </c>
      <c r="H13" s="26">
        <v>0</v>
      </c>
      <c r="I13" s="26">
        <v>16</v>
      </c>
      <c r="J13" s="26">
        <v>27</v>
      </c>
    </row>
    <row r="14" spans="2:10" ht="20.100000000000001" customHeight="1" thickBot="1" x14ac:dyDescent="0.25">
      <c r="B14" s="3" t="s">
        <v>238</v>
      </c>
      <c r="C14" s="26">
        <v>39</v>
      </c>
      <c r="D14" s="26">
        <v>24</v>
      </c>
      <c r="E14" s="26">
        <v>0</v>
      </c>
      <c r="F14" s="26">
        <v>15</v>
      </c>
      <c r="G14" s="26">
        <v>0</v>
      </c>
      <c r="H14" s="26">
        <v>0</v>
      </c>
      <c r="I14" s="26">
        <v>23</v>
      </c>
      <c r="J14" s="26">
        <v>16</v>
      </c>
    </row>
    <row r="15" spans="2:10" ht="20.100000000000001" customHeight="1" thickBot="1" x14ac:dyDescent="0.25">
      <c r="B15" s="3" t="s">
        <v>374</v>
      </c>
      <c r="C15" s="26">
        <v>261</v>
      </c>
      <c r="D15" s="26">
        <v>140</v>
      </c>
      <c r="E15" s="26">
        <v>8</v>
      </c>
      <c r="F15" s="26">
        <v>111</v>
      </c>
      <c r="G15" s="26">
        <v>2</v>
      </c>
      <c r="H15" s="26">
        <v>0</v>
      </c>
      <c r="I15" s="26">
        <v>141</v>
      </c>
      <c r="J15" s="26">
        <v>120</v>
      </c>
    </row>
    <row r="16" spans="2:1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</row>
    <row r="18" spans="2:1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</row>
    <row r="19" spans="2:10" ht="20.100000000000001" customHeight="1" thickBot="1" x14ac:dyDescent="0.25">
      <c r="B19" s="3" t="s">
        <v>241</v>
      </c>
      <c r="C19" s="26">
        <v>21</v>
      </c>
      <c r="D19" s="26">
        <v>11</v>
      </c>
      <c r="E19" s="26">
        <v>0</v>
      </c>
      <c r="F19" s="26">
        <v>10</v>
      </c>
      <c r="G19" s="26">
        <v>0</v>
      </c>
      <c r="H19" s="26">
        <v>0</v>
      </c>
      <c r="I19" s="26">
        <v>13</v>
      </c>
      <c r="J19" s="26">
        <v>8</v>
      </c>
    </row>
    <row r="20" spans="2:10" ht="20.100000000000001" customHeight="1" thickBot="1" x14ac:dyDescent="0.25">
      <c r="B20" s="3" t="s">
        <v>242</v>
      </c>
      <c r="C20" s="26">
        <v>229</v>
      </c>
      <c r="D20" s="26">
        <v>188</v>
      </c>
      <c r="E20" s="26">
        <v>3</v>
      </c>
      <c r="F20" s="26">
        <v>38</v>
      </c>
      <c r="G20" s="26">
        <v>0</v>
      </c>
      <c r="H20" s="26">
        <v>3</v>
      </c>
      <c r="I20" s="26">
        <v>195</v>
      </c>
      <c r="J20" s="26">
        <v>34</v>
      </c>
    </row>
    <row r="21" spans="2:10" ht="20.100000000000001" customHeight="1" thickBot="1" x14ac:dyDescent="0.25">
      <c r="B21" s="3" t="s">
        <v>243</v>
      </c>
      <c r="C21" s="26">
        <v>23</v>
      </c>
      <c r="D21" s="26">
        <v>13</v>
      </c>
      <c r="E21" s="26">
        <v>0</v>
      </c>
      <c r="F21" s="26">
        <v>10</v>
      </c>
      <c r="G21" s="26">
        <v>0</v>
      </c>
      <c r="H21" s="26">
        <v>1</v>
      </c>
      <c r="I21" s="26">
        <v>13</v>
      </c>
      <c r="J21" s="26">
        <v>10</v>
      </c>
    </row>
    <row r="22" spans="2:1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</row>
    <row r="24" spans="2:10" ht="20.100000000000001" customHeight="1" thickBot="1" x14ac:dyDescent="0.25">
      <c r="B24" s="3" t="s">
        <v>245</v>
      </c>
      <c r="C24" s="26">
        <v>2</v>
      </c>
      <c r="D24" s="26">
        <v>2</v>
      </c>
      <c r="E24" s="26">
        <v>0</v>
      </c>
      <c r="F24" s="26">
        <v>0</v>
      </c>
      <c r="G24" s="26">
        <v>0</v>
      </c>
      <c r="H24" s="26">
        <v>0</v>
      </c>
      <c r="I24" s="26">
        <v>1</v>
      </c>
      <c r="J24" s="26">
        <v>1</v>
      </c>
    </row>
    <row r="25" spans="2:10" ht="20.100000000000001" customHeight="1" thickBot="1" x14ac:dyDescent="0.25">
      <c r="B25" s="3" t="s">
        <v>246</v>
      </c>
      <c r="C25" s="26">
        <v>6</v>
      </c>
      <c r="D25" s="26">
        <v>5</v>
      </c>
      <c r="E25" s="26">
        <v>0</v>
      </c>
      <c r="F25" s="26">
        <v>1</v>
      </c>
      <c r="G25" s="26">
        <v>0</v>
      </c>
      <c r="H25" s="26">
        <v>0</v>
      </c>
      <c r="I25" s="26">
        <v>5</v>
      </c>
      <c r="J25" s="26">
        <v>1</v>
      </c>
    </row>
    <row r="26" spans="2:10" ht="20.100000000000001" customHeight="1" thickBot="1" x14ac:dyDescent="0.25">
      <c r="B26" s="4" t="s">
        <v>248</v>
      </c>
      <c r="C26" s="26">
        <v>30</v>
      </c>
      <c r="D26" s="26">
        <v>27</v>
      </c>
      <c r="E26" s="26">
        <v>0</v>
      </c>
      <c r="F26" s="26">
        <v>2</v>
      </c>
      <c r="G26" s="26">
        <v>1</v>
      </c>
      <c r="H26" s="26">
        <v>0</v>
      </c>
      <c r="I26" s="26">
        <v>27</v>
      </c>
      <c r="J26" s="26">
        <v>3</v>
      </c>
    </row>
    <row r="27" spans="2:10" ht="20.100000000000001" customHeight="1" thickBot="1" x14ac:dyDescent="0.25">
      <c r="B27" s="5" t="s">
        <v>244</v>
      </c>
      <c r="C27" s="49">
        <v>199</v>
      </c>
      <c r="D27" s="49">
        <v>148</v>
      </c>
      <c r="E27" s="49">
        <v>3</v>
      </c>
      <c r="F27" s="49">
        <v>46</v>
      </c>
      <c r="G27" s="49">
        <v>2</v>
      </c>
      <c r="H27" s="49">
        <v>0</v>
      </c>
      <c r="I27" s="49">
        <v>149</v>
      </c>
      <c r="J27" s="49">
        <v>50</v>
      </c>
    </row>
    <row r="28" spans="2:10" x14ac:dyDescent="0.2">
      <c r="B28" s="72" t="s">
        <v>235</v>
      </c>
      <c r="C28" s="72"/>
      <c r="D28" s="72"/>
      <c r="E28" s="72"/>
      <c r="F28" s="72"/>
      <c r="G28" s="72"/>
    </row>
    <row r="29" spans="2:10" x14ac:dyDescent="0.2">
      <c r="B29" s="72"/>
      <c r="C29" s="72"/>
      <c r="D29" s="72"/>
      <c r="E29" s="72"/>
      <c r="F29" s="72"/>
      <c r="G29" s="72"/>
    </row>
    <row r="30" spans="2:10" x14ac:dyDescent="0.2">
      <c r="B30" s="72"/>
      <c r="C30" s="72"/>
      <c r="D30" s="72"/>
      <c r="E30" s="72"/>
      <c r="F30" s="72"/>
      <c r="G30" s="72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C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3" ht="41.25" customHeight="1" thickBot="1" x14ac:dyDescent="0.25">
      <c r="B10" s="70" t="s">
        <v>213</v>
      </c>
      <c r="C10" s="71"/>
    </row>
    <row r="11" spans="2:3" ht="20.100000000000001" customHeight="1" thickBot="1" x14ac:dyDescent="0.25">
      <c r="B11" s="41" t="s">
        <v>239</v>
      </c>
      <c r="C11" s="26"/>
    </row>
    <row r="12" spans="2:3" ht="20.100000000000001" customHeight="1" thickBot="1" x14ac:dyDescent="0.25">
      <c r="B12" s="3" t="s">
        <v>195</v>
      </c>
      <c r="C12" s="26">
        <v>39</v>
      </c>
    </row>
    <row r="13" spans="2:3" ht="20.100000000000001" customHeight="1" thickBot="1" x14ac:dyDescent="0.25">
      <c r="B13" s="3" t="s">
        <v>238</v>
      </c>
      <c r="C13" s="26">
        <v>11</v>
      </c>
    </row>
    <row r="14" spans="2:3" ht="20.100000000000001" customHeight="1" thickBot="1" x14ac:dyDescent="0.25">
      <c r="B14" s="3" t="s">
        <v>374</v>
      </c>
      <c r="C14" s="26">
        <v>125</v>
      </c>
    </row>
    <row r="15" spans="2:3" ht="20.100000000000001" customHeight="1" thickBot="1" x14ac:dyDescent="0.25">
      <c r="B15" s="3"/>
      <c r="C15" s="26"/>
    </row>
    <row r="16" spans="2:3" ht="20.100000000000001" customHeight="1" thickBot="1" x14ac:dyDescent="0.25">
      <c r="B16" s="40" t="s">
        <v>240</v>
      </c>
      <c r="C16" s="26"/>
    </row>
    <row r="17" spans="2:3" ht="20.100000000000001" customHeight="1" thickBot="1" x14ac:dyDescent="0.25">
      <c r="B17" s="40" t="s">
        <v>247</v>
      </c>
      <c r="C17" s="26"/>
    </row>
    <row r="18" spans="2:3" ht="20.100000000000001" customHeight="1" thickBot="1" x14ac:dyDescent="0.25">
      <c r="B18" s="3" t="s">
        <v>241</v>
      </c>
      <c r="C18" s="26">
        <v>47</v>
      </c>
    </row>
    <row r="19" spans="2:3" ht="20.100000000000001" customHeight="1" thickBot="1" x14ac:dyDescent="0.25">
      <c r="B19" s="3" t="s">
        <v>242</v>
      </c>
      <c r="C19" s="26">
        <v>262</v>
      </c>
    </row>
    <row r="20" spans="2:3" ht="20.100000000000001" customHeight="1" thickBot="1" x14ac:dyDescent="0.25">
      <c r="B20" s="3" t="s">
        <v>243</v>
      </c>
      <c r="C20" s="26">
        <v>38</v>
      </c>
    </row>
    <row r="21" spans="2:3" ht="20.100000000000001" customHeight="1" thickBot="1" x14ac:dyDescent="0.25">
      <c r="B21" s="3"/>
      <c r="C21" s="26"/>
    </row>
    <row r="22" spans="2:3" ht="20.100000000000001" customHeight="1" thickBot="1" x14ac:dyDescent="0.25">
      <c r="B22" s="40" t="s">
        <v>166</v>
      </c>
      <c r="C22" s="26"/>
    </row>
    <row r="23" spans="2:3" ht="20.100000000000001" customHeight="1" thickBot="1" x14ac:dyDescent="0.25">
      <c r="B23" s="3" t="s">
        <v>245</v>
      </c>
      <c r="C23" s="26">
        <v>1</v>
      </c>
    </row>
    <row r="24" spans="2:3" ht="20.100000000000001" customHeight="1" thickBot="1" x14ac:dyDescent="0.25">
      <c r="B24" s="3" t="s">
        <v>246</v>
      </c>
      <c r="C24" s="26">
        <v>1</v>
      </c>
    </row>
    <row r="25" spans="2:3" ht="20.100000000000001" customHeight="1" thickBot="1" x14ac:dyDescent="0.25">
      <c r="B25" s="4" t="s">
        <v>248</v>
      </c>
      <c r="C25" s="26">
        <v>7</v>
      </c>
    </row>
    <row r="26" spans="2:3" ht="20.100000000000001" customHeight="1" thickBot="1" x14ac:dyDescent="0.25">
      <c r="B26" s="5" t="s">
        <v>244</v>
      </c>
      <c r="C26" s="26">
        <v>207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1.25" customHeight="1" x14ac:dyDescent="0.2">
      <c r="B9" s="30"/>
      <c r="C9" s="70" t="s">
        <v>214</v>
      </c>
      <c r="D9" s="71"/>
      <c r="E9" s="71"/>
      <c r="F9" s="71"/>
      <c r="G9" s="71"/>
      <c r="H9" s="70" t="s">
        <v>215</v>
      </c>
      <c r="I9" s="71"/>
      <c r="J9" s="71"/>
      <c r="K9" s="71"/>
      <c r="L9" s="71"/>
      <c r="M9" s="70" t="s">
        <v>34</v>
      </c>
      <c r="N9" s="71"/>
      <c r="O9" s="71"/>
      <c r="P9" s="71"/>
      <c r="Q9" s="71"/>
    </row>
    <row r="10" spans="2:17" ht="41.25" customHeight="1" thickBot="1" x14ac:dyDescent="0.25">
      <c r="C10" s="23" t="s">
        <v>115</v>
      </c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115</v>
      </c>
      <c r="I10" s="23" t="s">
        <v>116</v>
      </c>
      <c r="J10" s="23" t="s">
        <v>117</v>
      </c>
      <c r="K10" s="23" t="s">
        <v>118</v>
      </c>
      <c r="L10" s="23" t="s">
        <v>119</v>
      </c>
      <c r="M10" s="23" t="s">
        <v>115</v>
      </c>
      <c r="N10" s="23" t="s">
        <v>116</v>
      </c>
      <c r="O10" s="23" t="s">
        <v>117</v>
      </c>
      <c r="P10" s="23" t="s">
        <v>118</v>
      </c>
      <c r="Q10" s="23" t="s">
        <v>119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51</v>
      </c>
      <c r="D12" s="26">
        <v>16</v>
      </c>
      <c r="E12" s="26">
        <v>28</v>
      </c>
      <c r="F12" s="26">
        <v>2</v>
      </c>
      <c r="G12" s="26">
        <v>5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51</v>
      </c>
      <c r="N12" s="26">
        <v>16</v>
      </c>
      <c r="O12" s="26">
        <v>28</v>
      </c>
      <c r="P12" s="26">
        <v>2</v>
      </c>
      <c r="Q12" s="26">
        <v>5</v>
      </c>
    </row>
    <row r="13" spans="2:17" ht="20.100000000000001" customHeight="1" thickBot="1" x14ac:dyDescent="0.25">
      <c r="B13" s="3" t="s">
        <v>238</v>
      </c>
      <c r="C13" s="26">
        <v>14</v>
      </c>
      <c r="D13" s="26">
        <v>8</v>
      </c>
      <c r="E13" s="26">
        <v>5</v>
      </c>
      <c r="F13" s="26">
        <v>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14</v>
      </c>
      <c r="N13" s="26">
        <v>8</v>
      </c>
      <c r="O13" s="26">
        <v>5</v>
      </c>
      <c r="P13" s="26">
        <v>1</v>
      </c>
      <c r="Q13" s="26">
        <v>0</v>
      </c>
    </row>
    <row r="14" spans="2:17" ht="20.100000000000001" customHeight="1" thickBot="1" x14ac:dyDescent="0.25">
      <c r="B14" s="3" t="s">
        <v>374</v>
      </c>
      <c r="C14" s="26">
        <v>152</v>
      </c>
      <c r="D14" s="26">
        <v>83</v>
      </c>
      <c r="E14" s="26">
        <v>56</v>
      </c>
      <c r="F14" s="26">
        <v>10</v>
      </c>
      <c r="G14" s="26">
        <v>3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152</v>
      </c>
      <c r="N14" s="26">
        <v>83</v>
      </c>
      <c r="O14" s="26">
        <v>56</v>
      </c>
      <c r="P14" s="26">
        <v>10</v>
      </c>
      <c r="Q14" s="26">
        <v>3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56</v>
      </c>
      <c r="D18" s="26">
        <v>25</v>
      </c>
      <c r="E18" s="26">
        <v>30</v>
      </c>
      <c r="F18" s="26">
        <v>0</v>
      </c>
      <c r="G18" s="26">
        <v>1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56</v>
      </c>
      <c r="N18" s="26">
        <v>25</v>
      </c>
      <c r="O18" s="26">
        <v>30</v>
      </c>
      <c r="P18" s="26">
        <v>0</v>
      </c>
      <c r="Q18" s="26">
        <v>1</v>
      </c>
    </row>
    <row r="19" spans="2:17" ht="20.100000000000001" customHeight="1" thickBot="1" x14ac:dyDescent="0.25">
      <c r="B19" s="3" t="s">
        <v>242</v>
      </c>
      <c r="C19" s="26">
        <v>379</v>
      </c>
      <c r="D19" s="26">
        <v>297</v>
      </c>
      <c r="E19" s="26">
        <v>56</v>
      </c>
      <c r="F19" s="26">
        <v>24</v>
      </c>
      <c r="G19" s="26">
        <v>2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379</v>
      </c>
      <c r="N19" s="26">
        <v>297</v>
      </c>
      <c r="O19" s="26">
        <v>56</v>
      </c>
      <c r="P19" s="26">
        <v>24</v>
      </c>
      <c r="Q19" s="26">
        <v>2</v>
      </c>
    </row>
    <row r="20" spans="2:17" ht="20.100000000000001" customHeight="1" thickBot="1" x14ac:dyDescent="0.25">
      <c r="B20" s="3" t="s">
        <v>243</v>
      </c>
      <c r="C20" s="26">
        <v>50</v>
      </c>
      <c r="D20" s="26">
        <v>37</v>
      </c>
      <c r="E20" s="26">
        <v>12</v>
      </c>
      <c r="F20" s="26">
        <v>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</v>
      </c>
      <c r="N20" s="26">
        <v>37</v>
      </c>
      <c r="O20" s="26">
        <v>12</v>
      </c>
      <c r="P20" s="26">
        <v>1</v>
      </c>
      <c r="Q20" s="26">
        <v>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1</v>
      </c>
      <c r="O23" s="26">
        <v>0</v>
      </c>
      <c r="P23" s="26">
        <v>0</v>
      </c>
      <c r="Q23" s="26">
        <v>0</v>
      </c>
    </row>
    <row r="24" spans="2:17" ht="20.100000000000001" customHeight="1" thickBot="1" x14ac:dyDescent="0.25">
      <c r="B24" s="3" t="s">
        <v>246</v>
      </c>
      <c r="C24" s="26">
        <v>2</v>
      </c>
      <c r="D24" s="26">
        <v>1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2</v>
      </c>
      <c r="N24" s="26">
        <v>1</v>
      </c>
      <c r="O24" s="26">
        <v>1</v>
      </c>
      <c r="P24" s="26">
        <v>0</v>
      </c>
      <c r="Q24" s="26">
        <v>0</v>
      </c>
    </row>
    <row r="25" spans="2:17" ht="20.100000000000001" customHeight="1" thickBot="1" x14ac:dyDescent="0.25">
      <c r="B25" s="4" t="s">
        <v>248</v>
      </c>
      <c r="C25" s="26">
        <v>9</v>
      </c>
      <c r="D25" s="26">
        <v>6</v>
      </c>
      <c r="E25" s="26">
        <v>1</v>
      </c>
      <c r="F25" s="26">
        <v>2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9</v>
      </c>
      <c r="N25" s="26">
        <v>6</v>
      </c>
      <c r="O25" s="26">
        <v>1</v>
      </c>
      <c r="P25" s="26">
        <v>2</v>
      </c>
      <c r="Q25" s="26">
        <v>0</v>
      </c>
    </row>
    <row r="26" spans="2:17" ht="20.100000000000001" customHeight="1" thickBot="1" x14ac:dyDescent="0.25">
      <c r="B26" s="5" t="s">
        <v>244</v>
      </c>
      <c r="C26" s="26">
        <v>280</v>
      </c>
      <c r="D26" s="26">
        <v>184</v>
      </c>
      <c r="E26" s="26">
        <v>67</v>
      </c>
      <c r="F26" s="26">
        <v>21</v>
      </c>
      <c r="G26" s="26">
        <v>8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280</v>
      </c>
      <c r="N26" s="26">
        <v>184</v>
      </c>
      <c r="O26" s="26">
        <v>67</v>
      </c>
      <c r="P26" s="26">
        <v>21</v>
      </c>
      <c r="Q26" s="26">
        <v>8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5"/>
    <col min="8" max="8" width="11" style="16"/>
    <col min="9" max="9" width="11" style="15"/>
    <col min="12" max="12" width="12" customWidth="1"/>
    <col min="19" max="19" width="12.625" customWidth="1"/>
  </cols>
  <sheetData>
    <row r="10" spans="2:8" ht="78" customHeight="1" x14ac:dyDescent="0.2">
      <c r="C10" s="10" t="s">
        <v>120</v>
      </c>
      <c r="D10" s="10" t="s">
        <v>121</v>
      </c>
      <c r="E10" s="11" t="s">
        <v>122</v>
      </c>
    </row>
    <row r="11" spans="2:8" ht="20.100000000000001" customHeight="1" thickBot="1" x14ac:dyDescent="0.25">
      <c r="B11" s="41" t="s">
        <v>239</v>
      </c>
      <c r="C11" s="14"/>
      <c r="D11" s="24"/>
      <c r="E11" s="24"/>
      <c r="H11" s="17"/>
    </row>
    <row r="12" spans="2:8" ht="20.100000000000001" customHeight="1" thickBot="1" x14ac:dyDescent="0.25">
      <c r="B12" s="3" t="s">
        <v>195</v>
      </c>
      <c r="C12" s="14">
        <f>IF('Personas Enjuiciadas'!M12=0,"-",('Personas Enjuiciadas'!D12+'Personas Enjuiciadas'!E12+'Personas Enjuiciadas'!I12+'Personas Enjuiciadas'!J12)/'Personas Enjuiciadas'!M12)</f>
        <v>0.86274509803921573</v>
      </c>
      <c r="D12" s="24">
        <f>IF(('Personas Enjuiciadas'!N12+'Personas Enjuiciadas'!P12)=0,"-",('Personas Enjuiciadas'!D12+'Personas Enjuiciadas'!I12)/('Personas Enjuiciadas'!N12+'Personas Enjuiciadas'!P12))</f>
        <v>0.88888888888888884</v>
      </c>
      <c r="E12" s="24">
        <f>IF(('Personas Enjuiciadas'!O12+'Personas Enjuiciadas'!Q12)=0,"-",('Personas Enjuiciadas'!E12+'Personas Enjuiciadas'!J12)/('Personas Enjuiciadas'!O12+'Personas Enjuiciadas'!Q12))</f>
        <v>0.84848484848484851</v>
      </c>
      <c r="H12" s="17"/>
    </row>
    <row r="13" spans="2:8" ht="20.100000000000001" customHeight="1" thickBot="1" x14ac:dyDescent="0.25">
      <c r="B13" s="3" t="s">
        <v>238</v>
      </c>
      <c r="C13" s="14">
        <f>IF('Personas Enjuiciadas'!M13=0,"-",('Personas Enjuiciadas'!D13+'Personas Enjuiciadas'!E13+'Personas Enjuiciadas'!I13+'Personas Enjuiciadas'!J13)/'Personas Enjuiciadas'!M13)</f>
        <v>0.9285714285714286</v>
      </c>
      <c r="D13" s="24">
        <f>IF(('Personas Enjuiciadas'!N13+'Personas Enjuiciadas'!P13)=0,"-",('Personas Enjuiciadas'!D13+'Personas Enjuiciadas'!I13)/('Personas Enjuiciadas'!N13+'Personas Enjuiciadas'!P13))</f>
        <v>0.88888888888888884</v>
      </c>
      <c r="E13" s="24">
        <f>IF(('Personas Enjuiciadas'!O13+'Personas Enjuiciadas'!Q13)=0,"-",('Personas Enjuiciadas'!E13+'Personas Enjuiciadas'!J13)/('Personas Enjuiciadas'!O13+'Personas Enjuiciadas'!Q13))</f>
        <v>1</v>
      </c>
      <c r="H13" s="17"/>
    </row>
    <row r="14" spans="2:8" ht="20.100000000000001" customHeight="1" thickBot="1" x14ac:dyDescent="0.25">
      <c r="B14" s="3" t="s">
        <v>374</v>
      </c>
      <c r="C14" s="14">
        <f>IF('Personas Enjuiciadas'!M14=0,"-",('Personas Enjuiciadas'!D14+'Personas Enjuiciadas'!E14+'Personas Enjuiciadas'!I14+'Personas Enjuiciadas'!J14)/'Personas Enjuiciadas'!M14)</f>
        <v>0.91447368421052633</v>
      </c>
      <c r="D14" s="24">
        <f>IF(('Personas Enjuiciadas'!N14+'Personas Enjuiciadas'!P14)=0,"-",('Personas Enjuiciadas'!D14+'Personas Enjuiciadas'!I14)/('Personas Enjuiciadas'!N14+'Personas Enjuiciadas'!P14))</f>
        <v>0.89247311827956988</v>
      </c>
      <c r="E14" s="24">
        <f>IF(('Personas Enjuiciadas'!O14+'Personas Enjuiciadas'!Q14)=0,"-",('Personas Enjuiciadas'!E14+'Personas Enjuiciadas'!J14)/('Personas Enjuiciadas'!O14+'Personas Enjuiciadas'!Q14))</f>
        <v>0.94915254237288138</v>
      </c>
      <c r="H14" s="17"/>
    </row>
    <row r="15" spans="2:8" ht="20.100000000000001" customHeight="1" thickBot="1" x14ac:dyDescent="0.25">
      <c r="B15" s="3"/>
      <c r="C15" s="14"/>
      <c r="D15" s="24"/>
      <c r="E15" s="24"/>
      <c r="H15" s="17"/>
    </row>
    <row r="16" spans="2:8" ht="20.100000000000001" customHeight="1" thickBot="1" x14ac:dyDescent="0.25">
      <c r="B16" s="40" t="s">
        <v>240</v>
      </c>
      <c r="C16" s="14"/>
      <c r="D16" s="24"/>
      <c r="E16" s="24"/>
      <c r="H16" s="17"/>
    </row>
    <row r="17" spans="2:8" ht="20.100000000000001" customHeight="1" thickBot="1" x14ac:dyDescent="0.25">
      <c r="B17" s="40" t="s">
        <v>247</v>
      </c>
      <c r="C17" s="14"/>
      <c r="D17" s="24"/>
      <c r="E17" s="24"/>
      <c r="H17" s="17"/>
    </row>
    <row r="18" spans="2:8" ht="20.100000000000001" customHeight="1" thickBot="1" x14ac:dyDescent="0.25">
      <c r="B18" s="3" t="s">
        <v>241</v>
      </c>
      <c r="C18" s="14">
        <f>IF('Personas Enjuiciadas'!M18=0,"-",('Personas Enjuiciadas'!D18+'Personas Enjuiciadas'!E18+'Personas Enjuiciadas'!I18+'Personas Enjuiciadas'!J18)/'Personas Enjuiciadas'!M18)</f>
        <v>0.9821428571428571</v>
      </c>
      <c r="D18" s="24">
        <f>IF(('Personas Enjuiciadas'!N18+'Personas Enjuiciadas'!P18)=0,"-",('Personas Enjuiciadas'!D18+'Personas Enjuiciadas'!I18)/('Personas Enjuiciadas'!N18+'Personas Enjuiciadas'!P18))</f>
        <v>1</v>
      </c>
      <c r="E18" s="24">
        <f>IF(('Personas Enjuiciadas'!O18+'Personas Enjuiciadas'!Q18)=0,"-",('Personas Enjuiciadas'!E18+'Personas Enjuiciadas'!J18)/('Personas Enjuiciadas'!O18+'Personas Enjuiciadas'!Q18))</f>
        <v>0.967741935483871</v>
      </c>
      <c r="H18" s="17"/>
    </row>
    <row r="19" spans="2:8" ht="20.100000000000001" customHeight="1" thickBot="1" x14ac:dyDescent="0.25">
      <c r="B19" s="3" t="s">
        <v>242</v>
      </c>
      <c r="C19" s="14">
        <f>IF('Personas Enjuiciadas'!M19=0,"-",('Personas Enjuiciadas'!D19+'Personas Enjuiciadas'!E19+'Personas Enjuiciadas'!I19+'Personas Enjuiciadas'!J19)/'Personas Enjuiciadas'!M19)</f>
        <v>0.93139841688654357</v>
      </c>
      <c r="D19" s="24">
        <f>IF(('Personas Enjuiciadas'!N19+'Personas Enjuiciadas'!P19)=0,"-",('Personas Enjuiciadas'!D19+'Personas Enjuiciadas'!I19)/('Personas Enjuiciadas'!N19+'Personas Enjuiciadas'!P19))</f>
        <v>0.92523364485981308</v>
      </c>
      <c r="E19" s="24">
        <f>IF(('Personas Enjuiciadas'!O19+'Personas Enjuiciadas'!Q19)=0,"-",('Personas Enjuiciadas'!E19+'Personas Enjuiciadas'!J19)/('Personas Enjuiciadas'!O19+'Personas Enjuiciadas'!Q19))</f>
        <v>0.96551724137931039</v>
      </c>
      <c r="H19" s="17"/>
    </row>
    <row r="20" spans="2:8" ht="20.100000000000001" customHeight="1" thickBot="1" x14ac:dyDescent="0.25">
      <c r="B20" s="3" t="s">
        <v>243</v>
      </c>
      <c r="C20" s="14">
        <f>IF('Personas Enjuiciadas'!M20=0,"-",('Personas Enjuiciadas'!D20+'Personas Enjuiciadas'!E20+'Personas Enjuiciadas'!I20+'Personas Enjuiciadas'!J20)/'Personas Enjuiciadas'!M20)</f>
        <v>0.98</v>
      </c>
      <c r="D20" s="24">
        <f>IF(('Personas Enjuiciadas'!N20+'Personas Enjuiciadas'!P20)=0,"-",('Personas Enjuiciadas'!D20+'Personas Enjuiciadas'!I20)/('Personas Enjuiciadas'!N20+'Personas Enjuiciadas'!P20))</f>
        <v>0.97368421052631582</v>
      </c>
      <c r="E20" s="24">
        <f>IF(('Personas Enjuiciadas'!O20+'Personas Enjuiciadas'!Q20)=0,"-",('Personas Enjuiciadas'!E20+'Personas Enjuiciadas'!J20)/('Personas Enjuiciadas'!O20+'Personas Enjuiciadas'!Q20))</f>
        <v>1</v>
      </c>
      <c r="H20" s="17"/>
    </row>
    <row r="21" spans="2:8" ht="20.100000000000001" customHeight="1" thickBot="1" x14ac:dyDescent="0.25">
      <c r="B21" s="3"/>
      <c r="C21" s="14"/>
      <c r="D21" s="24"/>
      <c r="E21" s="24"/>
      <c r="H21" s="17"/>
    </row>
    <row r="22" spans="2:8" ht="20.100000000000001" customHeight="1" thickBot="1" x14ac:dyDescent="0.25">
      <c r="B22" s="40" t="s">
        <v>166</v>
      </c>
      <c r="C22" s="14"/>
      <c r="D22" s="24"/>
      <c r="E22" s="24"/>
      <c r="H22" s="17"/>
    </row>
    <row r="23" spans="2:8" ht="20.100000000000001" customHeight="1" thickBot="1" x14ac:dyDescent="0.25">
      <c r="B23" s="3" t="s">
        <v>245</v>
      </c>
      <c r="C23" s="14">
        <f>IF('Personas Enjuiciadas'!M23=0,"-",('Personas Enjuiciadas'!D23+'Personas Enjuiciadas'!E23+'Personas Enjuiciadas'!I23+'Personas Enjuiciadas'!J23)/'Personas Enjuiciadas'!M23)</f>
        <v>1</v>
      </c>
      <c r="D23" s="24">
        <f>IF(('Personas Enjuiciadas'!N23+'Personas Enjuiciadas'!P23)=0,"-",('Personas Enjuiciadas'!D23+'Personas Enjuiciadas'!I23)/('Personas Enjuiciadas'!N23+'Personas Enjuiciadas'!P23))</f>
        <v>1</v>
      </c>
      <c r="E23" s="24" t="str">
        <f>IF(('Personas Enjuiciadas'!O23+'Personas Enjuiciadas'!Q23)=0,"-",('Personas Enjuiciadas'!E23+'Personas Enjuiciadas'!J23)/('Personas Enjuiciadas'!O23+'Personas Enjuiciadas'!Q23))</f>
        <v>-</v>
      </c>
      <c r="H23" s="17"/>
    </row>
    <row r="24" spans="2:8" ht="20.100000000000001" customHeight="1" thickBot="1" x14ac:dyDescent="0.25">
      <c r="B24" s="3" t="s">
        <v>246</v>
      </c>
      <c r="C24" s="14">
        <f>IF('Personas Enjuiciadas'!M24=0,"-",('Personas Enjuiciadas'!D24+'Personas Enjuiciadas'!E24+'Personas Enjuiciadas'!I24+'Personas Enjuiciadas'!J24)/'Personas Enjuiciadas'!M24)</f>
        <v>1</v>
      </c>
      <c r="D24" s="24">
        <f>IF(('Personas Enjuiciadas'!N24+'Personas Enjuiciadas'!P24)=0,"-",('Personas Enjuiciadas'!D24+'Personas Enjuiciadas'!I24)/('Personas Enjuiciadas'!N24+'Personas Enjuiciadas'!P24))</f>
        <v>1</v>
      </c>
      <c r="E24" s="24">
        <f>IF(('Personas Enjuiciadas'!O24+'Personas Enjuiciadas'!Q24)=0,"-",('Personas Enjuiciadas'!E24+'Personas Enjuiciadas'!J24)/('Personas Enjuiciadas'!O24+'Personas Enjuiciadas'!Q24))</f>
        <v>1</v>
      </c>
      <c r="H24" s="17"/>
    </row>
    <row r="25" spans="2:8" ht="20.100000000000001" customHeight="1" thickBot="1" x14ac:dyDescent="0.25">
      <c r="B25" s="4" t="s">
        <v>248</v>
      </c>
      <c r="C25" s="14">
        <f>IF('Personas Enjuiciadas'!M25=0,"-",('Personas Enjuiciadas'!D25+'Personas Enjuiciadas'!E25+'Personas Enjuiciadas'!I25+'Personas Enjuiciadas'!J25)/'Personas Enjuiciadas'!M25)</f>
        <v>0.77777777777777779</v>
      </c>
      <c r="D25" s="24">
        <f>IF(('Personas Enjuiciadas'!N25+'Personas Enjuiciadas'!P25)=0,"-",('Personas Enjuiciadas'!D25+'Personas Enjuiciadas'!I25)/('Personas Enjuiciadas'!N25+'Personas Enjuiciadas'!P25))</f>
        <v>0.75</v>
      </c>
      <c r="E25" s="24">
        <f>IF(('Personas Enjuiciadas'!O25+'Personas Enjuiciadas'!Q25)=0,"-",('Personas Enjuiciadas'!E25+'Personas Enjuiciadas'!J25)/('Personas Enjuiciadas'!O25+'Personas Enjuiciadas'!Q25))</f>
        <v>1</v>
      </c>
      <c r="H25" s="17"/>
    </row>
    <row r="26" spans="2:8" ht="20.100000000000001" customHeight="1" thickBot="1" x14ac:dyDescent="0.25">
      <c r="B26" s="5" t="s">
        <v>244</v>
      </c>
      <c r="C26" s="14">
        <f>IF('Personas Enjuiciadas'!M26=0,"-",('Personas Enjuiciadas'!D26+'Personas Enjuiciadas'!E26+'Personas Enjuiciadas'!I26+'Personas Enjuiciadas'!J26)/'Personas Enjuiciadas'!M26)</f>
        <v>0.89642857142857146</v>
      </c>
      <c r="D26" s="24">
        <f>IF(('Personas Enjuiciadas'!N26+'Personas Enjuiciadas'!P26)=0,"-",('Personas Enjuiciadas'!D26+'Personas Enjuiciadas'!I26)/('Personas Enjuiciadas'!N26+'Personas Enjuiciadas'!P26))</f>
        <v>0.89756097560975612</v>
      </c>
      <c r="E26" s="24">
        <f>IF(('Personas Enjuiciadas'!O26+'Personas Enjuiciadas'!Q26)=0,"-",('Personas Enjuiciadas'!E26+'Personas Enjuiciadas'!J26)/('Personas Enjuiciadas'!O26+'Personas Enjuiciadas'!Q26))</f>
        <v>0.89333333333333331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</cols>
  <sheetData>
    <row r="9" spans="2:12" ht="41.25" customHeight="1" x14ac:dyDescent="0.2">
      <c r="C9" s="70" t="s">
        <v>115</v>
      </c>
      <c r="D9" s="71"/>
      <c r="E9" s="71"/>
      <c r="F9" s="71"/>
      <c r="G9" s="38"/>
      <c r="H9" s="70" t="s">
        <v>236</v>
      </c>
      <c r="I9" s="71"/>
      <c r="J9" s="71"/>
      <c r="K9" s="71"/>
      <c r="L9" s="73"/>
    </row>
    <row r="10" spans="2:12" ht="43.5" thickBot="1" x14ac:dyDescent="0.25">
      <c r="C10" s="35" t="s">
        <v>123</v>
      </c>
      <c r="D10" s="35" t="s">
        <v>124</v>
      </c>
      <c r="E10" s="35" t="s">
        <v>229</v>
      </c>
      <c r="F10" s="35" t="s">
        <v>126</v>
      </c>
      <c r="G10" s="23" t="s">
        <v>231</v>
      </c>
      <c r="H10" s="9" t="s">
        <v>224</v>
      </c>
      <c r="I10" s="9" t="s">
        <v>225</v>
      </c>
      <c r="J10" s="9" t="s">
        <v>226</v>
      </c>
      <c r="K10" s="9" t="s">
        <v>227</v>
      </c>
      <c r="L10" s="35" t="s">
        <v>230</v>
      </c>
    </row>
    <row r="11" spans="2:1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00000000000001" customHeight="1" thickBot="1" x14ac:dyDescent="0.25">
      <c r="B12" s="3" t="s">
        <v>195</v>
      </c>
      <c r="C12" s="26">
        <v>7</v>
      </c>
      <c r="D12" s="26">
        <v>0</v>
      </c>
      <c r="E12" s="26">
        <v>6</v>
      </c>
      <c r="F12" s="26">
        <v>30</v>
      </c>
      <c r="G12" s="26">
        <f>SUM(C12:F12)</f>
        <v>43</v>
      </c>
      <c r="H12" s="26">
        <v>0</v>
      </c>
      <c r="I12" s="26">
        <v>0</v>
      </c>
      <c r="J12" s="26">
        <v>0</v>
      </c>
      <c r="K12" s="26">
        <v>0</v>
      </c>
      <c r="L12" s="26">
        <v>43</v>
      </c>
    </row>
    <row r="13" spans="2:12" ht="20.100000000000001" customHeight="1" thickBot="1" x14ac:dyDescent="0.25">
      <c r="B13" s="3" t="s">
        <v>238</v>
      </c>
      <c r="C13" s="26">
        <v>5</v>
      </c>
      <c r="D13" s="26">
        <v>3</v>
      </c>
      <c r="E13" s="26">
        <v>12</v>
      </c>
      <c r="F13" s="26">
        <v>19</v>
      </c>
      <c r="G13" s="26">
        <f t="shared" ref="G13:G26" si="0">SUM(C13:F13)</f>
        <v>39</v>
      </c>
      <c r="H13" s="26">
        <v>0</v>
      </c>
      <c r="I13" s="26">
        <v>0</v>
      </c>
      <c r="J13" s="26">
        <v>0</v>
      </c>
      <c r="K13" s="26">
        <v>0</v>
      </c>
      <c r="L13" s="26">
        <v>39</v>
      </c>
    </row>
    <row r="14" spans="2:12" ht="20.100000000000001" customHeight="1" thickBot="1" x14ac:dyDescent="0.25">
      <c r="B14" s="3" t="s">
        <v>374</v>
      </c>
      <c r="C14" s="26">
        <v>52</v>
      </c>
      <c r="D14" s="26">
        <v>47</v>
      </c>
      <c r="E14" s="26">
        <v>84</v>
      </c>
      <c r="F14" s="26">
        <v>78</v>
      </c>
      <c r="G14" s="26">
        <f t="shared" si="0"/>
        <v>261</v>
      </c>
      <c r="H14" s="26">
        <v>0</v>
      </c>
      <c r="I14" s="26">
        <v>0</v>
      </c>
      <c r="J14" s="26">
        <v>0</v>
      </c>
      <c r="K14" s="26">
        <v>0</v>
      </c>
      <c r="L14" s="26">
        <v>261</v>
      </c>
    </row>
    <row r="15" spans="2:1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00000000000001" customHeight="1" thickBot="1" x14ac:dyDescent="0.25">
      <c r="B18" s="3" t="s">
        <v>241</v>
      </c>
      <c r="C18" s="26">
        <v>4</v>
      </c>
      <c r="D18" s="26">
        <v>2</v>
      </c>
      <c r="E18" s="26">
        <v>7</v>
      </c>
      <c r="F18" s="26">
        <v>8</v>
      </c>
      <c r="G18" s="26">
        <f t="shared" si="0"/>
        <v>21</v>
      </c>
      <c r="H18" s="26">
        <v>0</v>
      </c>
      <c r="I18" s="26">
        <v>0</v>
      </c>
      <c r="J18" s="26">
        <v>0</v>
      </c>
      <c r="K18" s="26">
        <v>0</v>
      </c>
      <c r="L18" s="26">
        <v>21</v>
      </c>
    </row>
    <row r="19" spans="2:12" ht="20.100000000000001" customHeight="1" thickBot="1" x14ac:dyDescent="0.25">
      <c r="B19" s="3" t="s">
        <v>242</v>
      </c>
      <c r="C19" s="26">
        <v>25</v>
      </c>
      <c r="D19" s="26">
        <v>17</v>
      </c>
      <c r="E19" s="26">
        <v>65</v>
      </c>
      <c r="F19" s="26">
        <v>122</v>
      </c>
      <c r="G19" s="26">
        <f t="shared" si="0"/>
        <v>229</v>
      </c>
      <c r="H19" s="26">
        <v>3</v>
      </c>
      <c r="I19" s="26">
        <v>0</v>
      </c>
      <c r="J19" s="26">
        <v>0</v>
      </c>
      <c r="K19" s="26">
        <v>0</v>
      </c>
      <c r="L19" s="26">
        <v>232</v>
      </c>
    </row>
    <row r="20" spans="2:12" ht="20.100000000000001" customHeight="1" thickBot="1" x14ac:dyDescent="0.25">
      <c r="B20" s="3" t="s">
        <v>243</v>
      </c>
      <c r="C20" s="26">
        <v>8</v>
      </c>
      <c r="D20" s="26">
        <v>2</v>
      </c>
      <c r="E20" s="26">
        <v>4</v>
      </c>
      <c r="F20" s="26">
        <v>9</v>
      </c>
      <c r="G20" s="26">
        <f t="shared" si="0"/>
        <v>23</v>
      </c>
      <c r="H20" s="26">
        <v>1</v>
      </c>
      <c r="I20" s="26">
        <v>0</v>
      </c>
      <c r="J20" s="26">
        <v>0</v>
      </c>
      <c r="K20" s="26">
        <v>0</v>
      </c>
      <c r="L20" s="26">
        <v>24</v>
      </c>
    </row>
    <row r="21" spans="2:1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2</v>
      </c>
      <c r="F23" s="26">
        <v>0</v>
      </c>
      <c r="G23" s="26">
        <f t="shared" si="0"/>
        <v>2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</row>
    <row r="24" spans="2:12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3</v>
      </c>
      <c r="F24" s="26">
        <v>3</v>
      </c>
      <c r="G24" s="26">
        <f t="shared" si="0"/>
        <v>6</v>
      </c>
      <c r="H24" s="26">
        <v>0</v>
      </c>
      <c r="I24" s="26">
        <v>0</v>
      </c>
      <c r="J24" s="26">
        <v>0</v>
      </c>
      <c r="K24" s="26">
        <v>0</v>
      </c>
      <c r="L24" s="26">
        <v>6</v>
      </c>
    </row>
    <row r="25" spans="2:12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15</v>
      </c>
      <c r="F25" s="26">
        <v>13</v>
      </c>
      <c r="G25" s="26">
        <f t="shared" si="0"/>
        <v>30</v>
      </c>
      <c r="H25" s="26">
        <v>0</v>
      </c>
      <c r="I25" s="26">
        <v>0</v>
      </c>
      <c r="J25" s="26">
        <v>0</v>
      </c>
      <c r="K25" s="26">
        <v>0</v>
      </c>
      <c r="L25" s="26">
        <v>30</v>
      </c>
    </row>
    <row r="26" spans="2:12" ht="20.100000000000001" customHeight="1" thickBot="1" x14ac:dyDescent="0.25">
      <c r="B26" s="5" t="s">
        <v>244</v>
      </c>
      <c r="C26" s="26">
        <v>31</v>
      </c>
      <c r="D26" s="26">
        <v>23</v>
      </c>
      <c r="E26" s="26">
        <v>44</v>
      </c>
      <c r="F26" s="26">
        <v>101</v>
      </c>
      <c r="G26" s="26">
        <f t="shared" si="0"/>
        <v>199</v>
      </c>
      <c r="H26" s="26">
        <v>0</v>
      </c>
      <c r="I26" s="26">
        <v>0</v>
      </c>
      <c r="J26" s="26">
        <v>0</v>
      </c>
      <c r="K26" s="26">
        <v>0</v>
      </c>
      <c r="L26" s="26">
        <v>199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1" t="s">
        <v>22</v>
      </c>
      <c r="D9" s="51"/>
      <c r="E9" s="51"/>
      <c r="F9" s="51"/>
      <c r="G9" s="51"/>
      <c r="H9" s="52"/>
      <c r="I9" s="51" t="s">
        <v>23</v>
      </c>
      <c r="J9" s="51"/>
      <c r="K9" s="51"/>
      <c r="L9" s="51"/>
      <c r="M9" s="51"/>
      <c r="N9" s="52"/>
      <c r="O9" s="51" t="s">
        <v>24</v>
      </c>
      <c r="P9" s="51"/>
      <c r="Q9" s="51"/>
      <c r="R9" s="51"/>
      <c r="S9" s="51"/>
      <c r="T9" s="52"/>
      <c r="U9" s="51" t="s">
        <v>25</v>
      </c>
      <c r="V9" s="51"/>
      <c r="W9" s="51"/>
      <c r="X9" s="51"/>
      <c r="Y9" s="51"/>
      <c r="Z9" s="52"/>
      <c r="AA9" s="51" t="s">
        <v>26</v>
      </c>
      <c r="AB9" s="51"/>
      <c r="AC9" s="51"/>
      <c r="AD9" s="51"/>
      <c r="AE9" s="51"/>
      <c r="AF9" s="52"/>
      <c r="AG9" s="51" t="s">
        <v>27</v>
      </c>
      <c r="AH9" s="51"/>
      <c r="AI9" s="51"/>
      <c r="AJ9" s="51"/>
      <c r="AK9" s="51"/>
      <c r="AL9" s="52"/>
      <c r="AM9" s="51" t="s">
        <v>28</v>
      </c>
      <c r="AN9" s="51"/>
      <c r="AO9" s="51"/>
      <c r="AP9" s="51"/>
      <c r="AQ9" s="51"/>
      <c r="AR9" s="52"/>
      <c r="AS9" s="51" t="s">
        <v>29</v>
      </c>
      <c r="AT9" s="51"/>
      <c r="AU9" s="51"/>
      <c r="AV9" s="51"/>
      <c r="AW9" s="51"/>
      <c r="AX9" s="52"/>
    </row>
    <row r="10" spans="2:50" ht="63.75" customHeight="1" thickBot="1" x14ac:dyDescent="0.25">
      <c r="C10" s="53" t="s">
        <v>30</v>
      </c>
      <c r="D10" s="55" t="s">
        <v>219</v>
      </c>
      <c r="E10" s="56"/>
      <c r="F10" s="53" t="s">
        <v>31</v>
      </c>
      <c r="G10" s="53" t="s">
        <v>32</v>
      </c>
      <c r="H10" s="53" t="s">
        <v>33</v>
      </c>
      <c r="I10" s="53" t="s">
        <v>30</v>
      </c>
      <c r="J10" s="55" t="s">
        <v>219</v>
      </c>
      <c r="K10" s="56"/>
      <c r="L10" s="53" t="s">
        <v>31</v>
      </c>
      <c r="M10" s="53" t="s">
        <v>32</v>
      </c>
      <c r="N10" s="53" t="s">
        <v>33</v>
      </c>
      <c r="O10" s="53" t="s">
        <v>30</v>
      </c>
      <c r="P10" s="55" t="s">
        <v>219</v>
      </c>
      <c r="Q10" s="56"/>
      <c r="R10" s="53" t="s">
        <v>31</v>
      </c>
      <c r="S10" s="53" t="s">
        <v>32</v>
      </c>
      <c r="T10" s="53" t="s">
        <v>33</v>
      </c>
      <c r="U10" s="53" t="s">
        <v>30</v>
      </c>
      <c r="V10" s="55" t="s">
        <v>219</v>
      </c>
      <c r="W10" s="56"/>
      <c r="X10" s="53" t="s">
        <v>31</v>
      </c>
      <c r="Y10" s="53" t="s">
        <v>32</v>
      </c>
      <c r="Z10" s="53" t="s">
        <v>33</v>
      </c>
      <c r="AA10" s="53" t="s">
        <v>30</v>
      </c>
      <c r="AB10" s="55" t="s">
        <v>219</v>
      </c>
      <c r="AC10" s="56"/>
      <c r="AD10" s="53" t="s">
        <v>31</v>
      </c>
      <c r="AE10" s="53" t="s">
        <v>32</v>
      </c>
      <c r="AF10" s="53" t="s">
        <v>33</v>
      </c>
      <c r="AG10" s="53" t="s">
        <v>30</v>
      </c>
      <c r="AH10" s="55" t="s">
        <v>219</v>
      </c>
      <c r="AI10" s="56"/>
      <c r="AJ10" s="53" t="s">
        <v>31</v>
      </c>
      <c r="AK10" s="53" t="s">
        <v>32</v>
      </c>
      <c r="AL10" s="53" t="s">
        <v>33</v>
      </c>
      <c r="AM10" s="53" t="s">
        <v>30</v>
      </c>
      <c r="AN10" s="55" t="s">
        <v>219</v>
      </c>
      <c r="AO10" s="56"/>
      <c r="AP10" s="53" t="s">
        <v>31</v>
      </c>
      <c r="AQ10" s="53" t="s">
        <v>32</v>
      </c>
      <c r="AR10" s="53" t="s">
        <v>33</v>
      </c>
      <c r="AS10" s="53" t="s">
        <v>30</v>
      </c>
      <c r="AT10" s="55" t="s">
        <v>219</v>
      </c>
      <c r="AU10" s="56"/>
      <c r="AV10" s="53" t="s">
        <v>31</v>
      </c>
      <c r="AW10" s="53" t="s">
        <v>32</v>
      </c>
      <c r="AX10" s="53" t="s">
        <v>33</v>
      </c>
    </row>
    <row r="11" spans="2:50" ht="20.100000000000001" customHeight="1" thickBot="1" x14ac:dyDescent="0.25">
      <c r="C11" s="54"/>
      <c r="D11" s="34" t="s">
        <v>220</v>
      </c>
      <c r="E11" s="34" t="s">
        <v>221</v>
      </c>
      <c r="F11" s="54"/>
      <c r="G11" s="54"/>
      <c r="H11" s="54"/>
      <c r="I11" s="54"/>
      <c r="J11" s="34" t="s">
        <v>220</v>
      </c>
      <c r="K11" s="34" t="s">
        <v>221</v>
      </c>
      <c r="L11" s="54"/>
      <c r="M11" s="54"/>
      <c r="N11" s="54"/>
      <c r="O11" s="54"/>
      <c r="P11" s="34" t="s">
        <v>220</v>
      </c>
      <c r="Q11" s="34" t="s">
        <v>221</v>
      </c>
      <c r="R11" s="54"/>
      <c r="S11" s="54"/>
      <c r="T11" s="54"/>
      <c r="U11" s="54"/>
      <c r="V11" s="34" t="s">
        <v>220</v>
      </c>
      <c r="W11" s="34" t="s">
        <v>221</v>
      </c>
      <c r="X11" s="54"/>
      <c r="Y11" s="54"/>
      <c r="Z11" s="54"/>
      <c r="AA11" s="54"/>
      <c r="AB11" s="34" t="s">
        <v>220</v>
      </c>
      <c r="AC11" s="34" t="s">
        <v>221</v>
      </c>
      <c r="AD11" s="54"/>
      <c r="AE11" s="54"/>
      <c r="AF11" s="54"/>
      <c r="AG11" s="54"/>
      <c r="AH11" s="34" t="s">
        <v>220</v>
      </c>
      <c r="AI11" s="34" t="s">
        <v>221</v>
      </c>
      <c r="AJ11" s="54"/>
      <c r="AK11" s="54"/>
      <c r="AL11" s="54"/>
      <c r="AM11" s="54"/>
      <c r="AN11" s="34" t="s">
        <v>220</v>
      </c>
      <c r="AO11" s="34" t="s">
        <v>221</v>
      </c>
      <c r="AP11" s="54"/>
      <c r="AQ11" s="54"/>
      <c r="AR11" s="54"/>
      <c r="AS11" s="54"/>
      <c r="AT11" s="34" t="s">
        <v>220</v>
      </c>
      <c r="AU11" s="34" t="s">
        <v>221</v>
      </c>
      <c r="AV11" s="54"/>
      <c r="AW11" s="54"/>
      <c r="AX11" s="54"/>
    </row>
    <row r="12" spans="2:5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00000000000001" customHeight="1" thickBot="1" x14ac:dyDescent="0.25">
      <c r="B13" s="3" t="s">
        <v>195</v>
      </c>
      <c r="C13" s="26">
        <v>225</v>
      </c>
      <c r="D13" s="26">
        <v>75</v>
      </c>
      <c r="E13" s="26">
        <v>6</v>
      </c>
      <c r="F13" s="26">
        <v>0</v>
      </c>
      <c r="G13" s="26">
        <v>284</v>
      </c>
      <c r="H13" s="26">
        <v>311</v>
      </c>
      <c r="I13" s="26">
        <v>121</v>
      </c>
      <c r="J13" s="26">
        <v>46</v>
      </c>
      <c r="K13" s="26">
        <v>0</v>
      </c>
      <c r="L13" s="26">
        <v>0</v>
      </c>
      <c r="M13" s="26">
        <v>162</v>
      </c>
      <c r="N13" s="26">
        <v>14</v>
      </c>
      <c r="O13" s="26">
        <v>1</v>
      </c>
      <c r="P13" s="26">
        <v>0</v>
      </c>
      <c r="Q13" s="26">
        <v>0</v>
      </c>
      <c r="R13" s="26">
        <v>0</v>
      </c>
      <c r="S13" s="26">
        <v>0</v>
      </c>
      <c r="T13" s="26">
        <v>1</v>
      </c>
      <c r="U13" s="26">
        <v>46</v>
      </c>
      <c r="V13" s="26">
        <v>29</v>
      </c>
      <c r="W13" s="26">
        <v>6</v>
      </c>
      <c r="X13" s="26">
        <v>0</v>
      </c>
      <c r="Y13" s="26">
        <v>62</v>
      </c>
      <c r="Z13" s="26">
        <v>186</v>
      </c>
      <c r="AA13" s="26">
        <v>47</v>
      </c>
      <c r="AB13" s="26">
        <v>0</v>
      </c>
      <c r="AC13" s="26">
        <v>0</v>
      </c>
      <c r="AD13" s="26">
        <v>0</v>
      </c>
      <c r="AE13" s="26">
        <v>45</v>
      </c>
      <c r="AF13" s="26">
        <v>104</v>
      </c>
      <c r="AG13" s="26">
        <v>10</v>
      </c>
      <c r="AH13" s="26">
        <v>0</v>
      </c>
      <c r="AI13" s="26">
        <v>0</v>
      </c>
      <c r="AJ13" s="26">
        <v>0</v>
      </c>
      <c r="AK13" s="26">
        <v>15</v>
      </c>
      <c r="AL13" s="26">
        <v>6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00000000000001" customHeight="1" thickBot="1" x14ac:dyDescent="0.25">
      <c r="B14" s="3" t="s">
        <v>238</v>
      </c>
      <c r="C14" s="26">
        <v>118</v>
      </c>
      <c r="D14" s="26">
        <v>5</v>
      </c>
      <c r="E14" s="26">
        <v>1</v>
      </c>
      <c r="F14" s="26">
        <v>0</v>
      </c>
      <c r="G14" s="26">
        <v>97</v>
      </c>
      <c r="H14" s="26">
        <v>162</v>
      </c>
      <c r="I14" s="26">
        <v>50</v>
      </c>
      <c r="J14" s="26">
        <v>0</v>
      </c>
      <c r="K14" s="26">
        <v>0</v>
      </c>
      <c r="L14" s="26">
        <v>0</v>
      </c>
      <c r="M14" s="26">
        <v>49</v>
      </c>
      <c r="N14" s="26">
        <v>3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52</v>
      </c>
      <c r="V14" s="26">
        <v>5</v>
      </c>
      <c r="W14" s="26">
        <v>1</v>
      </c>
      <c r="X14" s="26">
        <v>0</v>
      </c>
      <c r="Y14" s="26">
        <v>33</v>
      </c>
      <c r="Z14" s="26">
        <v>137</v>
      </c>
      <c r="AA14" s="26">
        <v>13</v>
      </c>
      <c r="AB14" s="26">
        <v>0</v>
      </c>
      <c r="AC14" s="26">
        <v>0</v>
      </c>
      <c r="AD14" s="26">
        <v>0</v>
      </c>
      <c r="AE14" s="26">
        <v>12</v>
      </c>
      <c r="AF14" s="26">
        <v>19</v>
      </c>
      <c r="AG14" s="26">
        <v>3</v>
      </c>
      <c r="AH14" s="26">
        <v>0</v>
      </c>
      <c r="AI14" s="26">
        <v>0</v>
      </c>
      <c r="AJ14" s="26">
        <v>0</v>
      </c>
      <c r="AK14" s="26">
        <v>3</v>
      </c>
      <c r="AL14" s="26">
        <v>3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00000000000001" customHeight="1" thickBot="1" x14ac:dyDescent="0.25">
      <c r="B15" s="3" t="s">
        <v>374</v>
      </c>
      <c r="C15" s="26">
        <v>1130</v>
      </c>
      <c r="D15" s="26">
        <v>495</v>
      </c>
      <c r="E15" s="26">
        <v>54</v>
      </c>
      <c r="F15" s="26">
        <v>5</v>
      </c>
      <c r="G15" s="26">
        <v>1494</v>
      </c>
      <c r="H15" s="26">
        <v>1617</v>
      </c>
      <c r="I15" s="26">
        <v>343</v>
      </c>
      <c r="J15" s="26">
        <v>31</v>
      </c>
      <c r="K15" s="26">
        <v>1</v>
      </c>
      <c r="L15" s="26">
        <v>0</v>
      </c>
      <c r="M15" s="26">
        <v>374</v>
      </c>
      <c r="N15" s="26">
        <v>1</v>
      </c>
      <c r="O15" s="26">
        <v>3</v>
      </c>
      <c r="P15" s="26">
        <v>0</v>
      </c>
      <c r="Q15" s="26">
        <v>0</v>
      </c>
      <c r="R15" s="26">
        <v>0</v>
      </c>
      <c r="S15" s="26">
        <v>5</v>
      </c>
      <c r="T15" s="26">
        <v>12</v>
      </c>
      <c r="U15" s="26">
        <v>560</v>
      </c>
      <c r="V15" s="26">
        <v>463</v>
      </c>
      <c r="W15" s="26">
        <v>53</v>
      </c>
      <c r="X15" s="26">
        <v>5</v>
      </c>
      <c r="Y15" s="26">
        <v>925</v>
      </c>
      <c r="Z15" s="26">
        <v>1200</v>
      </c>
      <c r="AA15" s="26">
        <v>188</v>
      </c>
      <c r="AB15" s="26">
        <v>0</v>
      </c>
      <c r="AC15" s="26">
        <v>0</v>
      </c>
      <c r="AD15" s="26">
        <v>0</v>
      </c>
      <c r="AE15" s="26">
        <v>145</v>
      </c>
      <c r="AF15" s="26">
        <v>382</v>
      </c>
      <c r="AG15" s="26">
        <v>36</v>
      </c>
      <c r="AH15" s="26">
        <v>1</v>
      </c>
      <c r="AI15" s="26">
        <v>0</v>
      </c>
      <c r="AJ15" s="26">
        <v>0</v>
      </c>
      <c r="AK15" s="26">
        <v>45</v>
      </c>
      <c r="AL15" s="26">
        <v>22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</row>
    <row r="16" spans="2:5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00000000000001" customHeight="1" thickBot="1" x14ac:dyDescent="0.25">
      <c r="B19" s="3" t="s">
        <v>241</v>
      </c>
      <c r="C19" s="26">
        <v>189</v>
      </c>
      <c r="D19" s="26">
        <v>39</v>
      </c>
      <c r="E19" s="26">
        <v>1</v>
      </c>
      <c r="F19" s="26">
        <v>8</v>
      </c>
      <c r="G19" s="26">
        <v>231</v>
      </c>
      <c r="H19" s="26">
        <v>70</v>
      </c>
      <c r="I19" s="26">
        <v>97</v>
      </c>
      <c r="J19" s="26">
        <v>31</v>
      </c>
      <c r="K19" s="26">
        <v>0</v>
      </c>
      <c r="L19" s="26">
        <v>6</v>
      </c>
      <c r="M19" s="26">
        <v>133</v>
      </c>
      <c r="N19" s="26">
        <v>1</v>
      </c>
      <c r="O19" s="26">
        <v>2</v>
      </c>
      <c r="P19" s="26">
        <v>0</v>
      </c>
      <c r="Q19" s="26">
        <v>0</v>
      </c>
      <c r="R19" s="26">
        <v>0</v>
      </c>
      <c r="S19" s="26">
        <v>2</v>
      </c>
      <c r="T19" s="26">
        <v>1</v>
      </c>
      <c r="U19" s="26">
        <v>68</v>
      </c>
      <c r="V19" s="26">
        <v>7</v>
      </c>
      <c r="W19" s="26">
        <v>1</v>
      </c>
      <c r="X19" s="26">
        <v>2</v>
      </c>
      <c r="Y19" s="26">
        <v>70</v>
      </c>
      <c r="Z19" s="26">
        <v>49</v>
      </c>
      <c r="AA19" s="26">
        <v>12</v>
      </c>
      <c r="AB19" s="26">
        <v>0</v>
      </c>
      <c r="AC19" s="26">
        <v>0</v>
      </c>
      <c r="AD19" s="26">
        <v>0</v>
      </c>
      <c r="AE19" s="26">
        <v>14</v>
      </c>
      <c r="AF19" s="26">
        <v>16</v>
      </c>
      <c r="AG19" s="26">
        <v>10</v>
      </c>
      <c r="AH19" s="26">
        <v>1</v>
      </c>
      <c r="AI19" s="26">
        <v>0</v>
      </c>
      <c r="AJ19" s="26">
        <v>0</v>
      </c>
      <c r="AK19" s="26">
        <v>11</v>
      </c>
      <c r="AL19" s="26">
        <v>3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1</v>
      </c>
      <c r="AX19" s="26">
        <v>0</v>
      </c>
    </row>
    <row r="20" spans="2:50" ht="20.100000000000001" customHeight="1" thickBot="1" x14ac:dyDescent="0.25">
      <c r="B20" s="3" t="s">
        <v>242</v>
      </c>
      <c r="C20" s="26">
        <v>1080</v>
      </c>
      <c r="D20" s="26">
        <v>294</v>
      </c>
      <c r="E20" s="26">
        <v>93</v>
      </c>
      <c r="F20" s="26">
        <v>4</v>
      </c>
      <c r="G20" s="26">
        <v>1393</v>
      </c>
      <c r="H20" s="26">
        <v>888</v>
      </c>
      <c r="I20" s="26">
        <v>431</v>
      </c>
      <c r="J20" s="26">
        <v>87</v>
      </c>
      <c r="K20" s="26">
        <v>0</v>
      </c>
      <c r="L20" s="26">
        <v>0</v>
      </c>
      <c r="M20" s="26">
        <v>516</v>
      </c>
      <c r="N20" s="26">
        <v>2</v>
      </c>
      <c r="O20" s="26">
        <v>0</v>
      </c>
      <c r="P20" s="26">
        <v>0</v>
      </c>
      <c r="Q20" s="26">
        <v>0</v>
      </c>
      <c r="R20" s="26">
        <v>4</v>
      </c>
      <c r="S20" s="26">
        <v>0</v>
      </c>
      <c r="T20" s="26">
        <v>6</v>
      </c>
      <c r="U20" s="26">
        <v>451</v>
      </c>
      <c r="V20" s="26">
        <v>197</v>
      </c>
      <c r="W20" s="26">
        <v>93</v>
      </c>
      <c r="X20" s="26">
        <v>0</v>
      </c>
      <c r="Y20" s="26">
        <v>680</v>
      </c>
      <c r="Z20" s="26">
        <v>696</v>
      </c>
      <c r="AA20" s="26">
        <v>85</v>
      </c>
      <c r="AB20" s="26">
        <v>0</v>
      </c>
      <c r="AC20" s="26">
        <v>0</v>
      </c>
      <c r="AD20" s="26">
        <v>0</v>
      </c>
      <c r="AE20" s="26">
        <v>74</v>
      </c>
      <c r="AF20" s="26">
        <v>164</v>
      </c>
      <c r="AG20" s="26">
        <v>112</v>
      </c>
      <c r="AH20" s="26">
        <v>10</v>
      </c>
      <c r="AI20" s="26">
        <v>0</v>
      </c>
      <c r="AJ20" s="26">
        <v>0</v>
      </c>
      <c r="AK20" s="26">
        <v>123</v>
      </c>
      <c r="AL20" s="26">
        <v>19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1</v>
      </c>
      <c r="AT20" s="26">
        <v>0</v>
      </c>
      <c r="AU20" s="26">
        <v>0</v>
      </c>
      <c r="AV20" s="26">
        <v>0</v>
      </c>
      <c r="AW20" s="26">
        <v>0</v>
      </c>
      <c r="AX20" s="26">
        <v>1</v>
      </c>
    </row>
    <row r="21" spans="2:50" ht="20.100000000000001" customHeight="1" thickBot="1" x14ac:dyDescent="0.25">
      <c r="B21" s="3" t="s">
        <v>243</v>
      </c>
      <c r="C21" s="26">
        <v>155</v>
      </c>
      <c r="D21" s="26">
        <v>23</v>
      </c>
      <c r="E21" s="26">
        <v>5</v>
      </c>
      <c r="F21" s="26">
        <v>1</v>
      </c>
      <c r="G21" s="26">
        <v>178</v>
      </c>
      <c r="H21" s="26">
        <v>108</v>
      </c>
      <c r="I21" s="26">
        <v>101</v>
      </c>
      <c r="J21" s="26">
        <v>18</v>
      </c>
      <c r="K21" s="26">
        <v>0</v>
      </c>
      <c r="L21" s="26">
        <v>1</v>
      </c>
      <c r="M21" s="26">
        <v>122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30</v>
      </c>
      <c r="V21" s="26">
        <v>1</v>
      </c>
      <c r="W21" s="26">
        <v>5</v>
      </c>
      <c r="X21" s="26">
        <v>0</v>
      </c>
      <c r="Y21" s="26">
        <v>27</v>
      </c>
      <c r="Z21" s="26">
        <v>70</v>
      </c>
      <c r="AA21" s="26">
        <v>12</v>
      </c>
      <c r="AB21" s="26">
        <v>0</v>
      </c>
      <c r="AC21" s="26">
        <v>0</v>
      </c>
      <c r="AD21" s="26">
        <v>0</v>
      </c>
      <c r="AE21" s="26">
        <v>13</v>
      </c>
      <c r="AF21" s="26">
        <v>33</v>
      </c>
      <c r="AG21" s="26">
        <v>12</v>
      </c>
      <c r="AH21" s="26">
        <v>4</v>
      </c>
      <c r="AI21" s="26">
        <v>0</v>
      </c>
      <c r="AJ21" s="26">
        <v>0</v>
      </c>
      <c r="AK21" s="26">
        <v>16</v>
      </c>
      <c r="AL21" s="26">
        <v>5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00000000000001" customHeight="1" thickBot="1" x14ac:dyDescent="0.25">
      <c r="B24" s="3" t="s">
        <v>245</v>
      </c>
      <c r="C24" s="26">
        <v>1</v>
      </c>
      <c r="D24" s="26">
        <v>2</v>
      </c>
      <c r="E24" s="26">
        <v>0</v>
      </c>
      <c r="F24" s="26">
        <v>0</v>
      </c>
      <c r="G24" s="26">
        <v>3</v>
      </c>
      <c r="H24" s="26">
        <v>0</v>
      </c>
      <c r="I24" s="26">
        <v>0</v>
      </c>
      <c r="J24" s="26">
        <v>2</v>
      </c>
      <c r="K24" s="26">
        <v>0</v>
      </c>
      <c r="L24" s="26">
        <v>0</v>
      </c>
      <c r="M24" s="26">
        <v>2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1</v>
      </c>
      <c r="AB24" s="26">
        <v>0</v>
      </c>
      <c r="AC24" s="26">
        <v>0</v>
      </c>
      <c r="AD24" s="26">
        <v>0</v>
      </c>
      <c r="AE24" s="26">
        <v>1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00000000000001" customHeight="1" thickBot="1" x14ac:dyDescent="0.25">
      <c r="B25" s="3" t="s">
        <v>246</v>
      </c>
      <c r="C25" s="26">
        <v>12</v>
      </c>
      <c r="D25" s="26">
        <v>0</v>
      </c>
      <c r="E25" s="26">
        <v>0</v>
      </c>
      <c r="F25" s="26">
        <v>0</v>
      </c>
      <c r="G25" s="26">
        <v>12</v>
      </c>
      <c r="H25" s="26">
        <v>17</v>
      </c>
      <c r="I25" s="26">
        <v>6</v>
      </c>
      <c r="J25" s="26">
        <v>0</v>
      </c>
      <c r="K25" s="26">
        <v>0</v>
      </c>
      <c r="L25" s="26">
        <v>0</v>
      </c>
      <c r="M25" s="26">
        <v>6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5</v>
      </c>
      <c r="V25" s="26">
        <v>0</v>
      </c>
      <c r="W25" s="26">
        <v>0</v>
      </c>
      <c r="X25" s="26">
        <v>0</v>
      </c>
      <c r="Y25" s="26">
        <v>5</v>
      </c>
      <c r="Z25" s="26">
        <v>11</v>
      </c>
      <c r="AA25" s="26">
        <v>1</v>
      </c>
      <c r="AB25" s="26">
        <v>0</v>
      </c>
      <c r="AC25" s="26">
        <v>0</v>
      </c>
      <c r="AD25" s="26">
        <v>0</v>
      </c>
      <c r="AE25" s="26">
        <v>0</v>
      </c>
      <c r="AF25" s="26">
        <v>4</v>
      </c>
      <c r="AG25" s="26">
        <v>0</v>
      </c>
      <c r="AH25" s="26">
        <v>0</v>
      </c>
      <c r="AI25" s="26">
        <v>0</v>
      </c>
      <c r="AJ25" s="26">
        <v>0</v>
      </c>
      <c r="AK25" s="26">
        <v>1</v>
      </c>
      <c r="AL25" s="26">
        <v>2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00000000000001" customHeight="1" thickBot="1" x14ac:dyDescent="0.25">
      <c r="B26" s="4" t="s">
        <v>248</v>
      </c>
      <c r="C26" s="26">
        <v>140</v>
      </c>
      <c r="D26" s="26">
        <v>0</v>
      </c>
      <c r="E26" s="26">
        <v>0</v>
      </c>
      <c r="F26" s="26">
        <v>0</v>
      </c>
      <c r="G26" s="26">
        <v>140</v>
      </c>
      <c r="H26" s="26">
        <v>35</v>
      </c>
      <c r="I26" s="26">
        <v>35</v>
      </c>
      <c r="J26" s="26">
        <v>0</v>
      </c>
      <c r="K26" s="26">
        <v>0</v>
      </c>
      <c r="L26" s="26">
        <v>0</v>
      </c>
      <c r="M26" s="26">
        <v>35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86</v>
      </c>
      <c r="V26" s="26">
        <v>0</v>
      </c>
      <c r="W26" s="26">
        <v>0</v>
      </c>
      <c r="X26" s="26">
        <v>0</v>
      </c>
      <c r="Y26" s="26">
        <v>89</v>
      </c>
      <c r="Z26" s="26">
        <v>12</v>
      </c>
      <c r="AA26" s="26">
        <v>17</v>
      </c>
      <c r="AB26" s="26">
        <v>0</v>
      </c>
      <c r="AC26" s="26">
        <v>0</v>
      </c>
      <c r="AD26" s="26">
        <v>0</v>
      </c>
      <c r="AE26" s="26">
        <v>14</v>
      </c>
      <c r="AF26" s="26">
        <v>22</v>
      </c>
      <c r="AG26" s="26">
        <v>2</v>
      </c>
      <c r="AH26" s="26">
        <v>0</v>
      </c>
      <c r="AI26" s="26">
        <v>0</v>
      </c>
      <c r="AJ26" s="26">
        <v>0</v>
      </c>
      <c r="AK26" s="26">
        <v>2</v>
      </c>
      <c r="AL26" s="26">
        <v>1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15" thickBot="1" x14ac:dyDescent="0.25">
      <c r="B27" s="5" t="s">
        <v>244</v>
      </c>
      <c r="C27" s="26">
        <v>970</v>
      </c>
      <c r="D27" s="26">
        <v>134</v>
      </c>
      <c r="E27" s="26">
        <v>40</v>
      </c>
      <c r="F27" s="26">
        <v>11</v>
      </c>
      <c r="G27" s="26">
        <v>1121</v>
      </c>
      <c r="H27" s="26">
        <v>594</v>
      </c>
      <c r="I27" s="26">
        <v>538</v>
      </c>
      <c r="J27" s="26">
        <v>93</v>
      </c>
      <c r="K27" s="26">
        <v>30</v>
      </c>
      <c r="L27" s="26">
        <v>0</v>
      </c>
      <c r="M27" s="26">
        <v>664</v>
      </c>
      <c r="N27" s="26">
        <v>2</v>
      </c>
      <c r="O27" s="26">
        <v>2</v>
      </c>
      <c r="P27" s="26">
        <v>0</v>
      </c>
      <c r="Q27" s="26">
        <v>0</v>
      </c>
      <c r="R27" s="26">
        <v>0</v>
      </c>
      <c r="S27" s="26">
        <v>3</v>
      </c>
      <c r="T27" s="26">
        <v>1</v>
      </c>
      <c r="U27" s="26">
        <v>264</v>
      </c>
      <c r="V27" s="26">
        <v>33</v>
      </c>
      <c r="W27" s="26">
        <v>8</v>
      </c>
      <c r="X27" s="26">
        <v>9</v>
      </c>
      <c r="Y27" s="26">
        <v>279</v>
      </c>
      <c r="Z27" s="26">
        <v>403</v>
      </c>
      <c r="AA27" s="26">
        <v>77</v>
      </c>
      <c r="AB27" s="26">
        <v>0</v>
      </c>
      <c r="AC27" s="26">
        <v>0</v>
      </c>
      <c r="AD27" s="26">
        <v>2</v>
      </c>
      <c r="AE27" s="26">
        <v>96</v>
      </c>
      <c r="AF27" s="26">
        <v>146</v>
      </c>
      <c r="AG27" s="26">
        <v>89</v>
      </c>
      <c r="AH27" s="26">
        <v>8</v>
      </c>
      <c r="AI27" s="26">
        <v>2</v>
      </c>
      <c r="AJ27" s="26">
        <v>0</v>
      </c>
      <c r="AK27" s="26">
        <v>79</v>
      </c>
      <c r="AL27" s="26">
        <v>41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1</v>
      </c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C10:C11"/>
    <mergeCell ref="D10:E10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70" t="s">
        <v>232</v>
      </c>
      <c r="D9" s="71"/>
      <c r="E9" s="71"/>
      <c r="F9" s="71"/>
      <c r="G9" s="71"/>
      <c r="H9" s="71"/>
      <c r="I9" s="71"/>
      <c r="J9" s="71"/>
    </row>
    <row r="10" spans="2:10" ht="41.25" customHeight="1" thickBot="1" x14ac:dyDescent="0.25">
      <c r="C10" s="35" t="s">
        <v>123</v>
      </c>
      <c r="D10" s="35" t="s">
        <v>124</v>
      </c>
      <c r="E10" s="35" t="s">
        <v>125</v>
      </c>
      <c r="F10" s="35" t="s">
        <v>126</v>
      </c>
      <c r="G10" s="9" t="s">
        <v>224</v>
      </c>
      <c r="H10" s="9" t="s">
        <v>225</v>
      </c>
      <c r="I10" s="9" t="s">
        <v>226</v>
      </c>
      <c r="J10" s="9" t="s">
        <v>227</v>
      </c>
    </row>
    <row r="11" spans="2:10" ht="20.100000000000001" customHeight="1" thickBot="1" x14ac:dyDescent="0.25">
      <c r="B11" s="41" t="s">
        <v>239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00000000000001" customHeight="1" thickBot="1" x14ac:dyDescent="0.25">
      <c r="B12" s="3" t="s">
        <v>195</v>
      </c>
      <c r="C12" s="39">
        <f>IF('Relación Víctima_Denunciado '!$L12=0,"-",'Relación Víctima_Denunciado '!C12/'Relación Víctima_Denunciado '!$L12)</f>
        <v>0.16279069767441862</v>
      </c>
      <c r="D12" s="39">
        <f>IF('Relación Víctima_Denunciado '!$L12=0,"-",'Relación Víctima_Denunciado '!D12/'Relación Víctima_Denunciado '!$L12)</f>
        <v>0</v>
      </c>
      <c r="E12" s="39">
        <f>IF('Relación Víctima_Denunciado '!$L12=0,"-",'Relación Víctima_Denunciado '!E12/'Relación Víctima_Denunciado '!$L12)</f>
        <v>0.13953488372093023</v>
      </c>
      <c r="F12" s="39">
        <f>IF('Relación Víctima_Denunciado '!$L12=0,"-",'Relación Víctima_Denunciado '!F12/'Relación Víctima_Denunciado '!$L12)</f>
        <v>0.69767441860465118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3" t="s">
        <v>238</v>
      </c>
      <c r="C13" s="39">
        <f>IF('Relación Víctima_Denunciado '!$L13=0,"-",'Relación Víctima_Denunciado '!C13/'Relación Víctima_Denunciado '!$L13)</f>
        <v>0.12820512820512819</v>
      </c>
      <c r="D13" s="39">
        <f>IF('Relación Víctima_Denunciado '!$L13=0,"-",'Relación Víctima_Denunciado '!D13/'Relación Víctima_Denunciado '!$L13)</f>
        <v>7.6923076923076927E-2</v>
      </c>
      <c r="E13" s="39">
        <f>IF('Relación Víctima_Denunciado '!$L13=0,"-",'Relación Víctima_Denunciado '!E13/'Relación Víctima_Denunciado '!$L13)</f>
        <v>0.30769230769230771</v>
      </c>
      <c r="F13" s="39">
        <f>IF('Relación Víctima_Denunciado '!$L13=0,"-",'Relación Víctima_Denunciado '!F13/'Relación Víctima_Denunciado '!$L13)</f>
        <v>0.48717948717948717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00000000000001" customHeight="1" thickBot="1" x14ac:dyDescent="0.25">
      <c r="B14" s="3" t="s">
        <v>374</v>
      </c>
      <c r="C14" s="39">
        <f>IF('Relación Víctima_Denunciado '!$L14=0,"-",'Relación Víctima_Denunciado '!C14/'Relación Víctima_Denunciado '!$L14)</f>
        <v>0.19923371647509577</v>
      </c>
      <c r="D14" s="39">
        <f>IF('Relación Víctima_Denunciado '!$L14=0,"-",'Relación Víctima_Denunciado '!D14/'Relación Víctima_Denunciado '!$L14)</f>
        <v>0.18007662835249041</v>
      </c>
      <c r="E14" s="39">
        <f>IF('Relación Víctima_Denunciado '!$L14=0,"-",'Relación Víctima_Denunciado '!E14/'Relación Víctima_Denunciado '!$L14)</f>
        <v>0.32183908045977011</v>
      </c>
      <c r="F14" s="39">
        <f>IF('Relación Víctima_Denunciado '!$L14=0,"-",'Relación Víctima_Denunciado '!F14/'Relación Víctima_Denunciado '!$L14)</f>
        <v>0.2988505747126437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0</v>
      </c>
      <c r="I14" s="39">
        <f>IF('Relación Víctima_Denunciado '!$L14=0,"-",'Relación Víctima_Denunciado '!J14/'Relación Víctima_Denunciado '!$L14)</f>
        <v>0</v>
      </c>
      <c r="J14" s="39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00000000000001" customHeight="1" thickBot="1" x14ac:dyDescent="0.25">
      <c r="B16" s="40" t="s">
        <v>240</v>
      </c>
      <c r="C16" s="39"/>
      <c r="D16" s="39"/>
      <c r="E16" s="39"/>
      <c r="F16" s="39"/>
      <c r="G16" s="39"/>
      <c r="H16" s="39"/>
      <c r="I16" s="39"/>
      <c r="J16" s="39"/>
    </row>
    <row r="17" spans="2:10" ht="20.100000000000001" customHeight="1" thickBot="1" x14ac:dyDescent="0.25">
      <c r="B17" s="40" t="s">
        <v>247</v>
      </c>
      <c r="C17" s="39"/>
      <c r="D17" s="39"/>
      <c r="E17" s="39"/>
      <c r="F17" s="39"/>
      <c r="G17" s="39"/>
      <c r="H17" s="39"/>
      <c r="I17" s="39"/>
      <c r="J17" s="39"/>
    </row>
    <row r="18" spans="2:10" ht="20.100000000000001" customHeight="1" thickBot="1" x14ac:dyDescent="0.25">
      <c r="B18" s="3" t="s">
        <v>241</v>
      </c>
      <c r="C18" s="39">
        <f>IF('Relación Víctima_Denunciado '!$L18=0,"-",'Relación Víctima_Denunciado '!C18/'Relación Víctima_Denunciado '!$L18)</f>
        <v>0.19047619047619047</v>
      </c>
      <c r="D18" s="39">
        <f>IF('Relación Víctima_Denunciado '!$L18=0,"-",'Relación Víctima_Denunciado '!D18/'Relación Víctima_Denunciado '!$L18)</f>
        <v>9.5238095238095233E-2</v>
      </c>
      <c r="E18" s="39">
        <f>IF('Relación Víctima_Denunciado '!$L18=0,"-",'Relación Víctima_Denunciado '!E18/'Relación Víctima_Denunciado '!$L18)</f>
        <v>0.33333333333333331</v>
      </c>
      <c r="F18" s="39">
        <f>IF('Relación Víctima_Denunciado '!$L18=0,"-",'Relación Víctima_Denunciado '!F18/'Relación Víctima_Denunciado '!$L18)</f>
        <v>0.38095238095238093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3" t="s">
        <v>242</v>
      </c>
      <c r="C19" s="39">
        <f>IF('Relación Víctima_Denunciado '!$L19=0,"-",'Relación Víctima_Denunciado '!C19/'Relación Víctima_Denunciado '!$L19)</f>
        <v>0.10775862068965517</v>
      </c>
      <c r="D19" s="39">
        <f>IF('Relación Víctima_Denunciado '!$L19=0,"-",'Relación Víctima_Denunciado '!D19/'Relación Víctima_Denunciado '!$L19)</f>
        <v>7.3275862068965511E-2</v>
      </c>
      <c r="E19" s="39">
        <f>IF('Relación Víctima_Denunciado '!$L19=0,"-",'Relación Víctima_Denunciado '!E19/'Relación Víctima_Denunciado '!$L19)</f>
        <v>0.28017241379310343</v>
      </c>
      <c r="F19" s="39">
        <f>IF('Relación Víctima_Denunciado '!$L19=0,"-",'Relación Víctima_Denunciado '!F19/'Relación Víctima_Denunciado '!$L19)</f>
        <v>0.52586206896551724</v>
      </c>
      <c r="G19" s="39">
        <f>IF('Relación Víctima_Denunciado '!$L19=0,"-",'Relación Víctima_Denunciado '!H19/'Relación Víctima_Denunciado '!$L19)</f>
        <v>1.2931034482758621E-2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0</v>
      </c>
    </row>
    <row r="20" spans="2:10" ht="20.100000000000001" customHeight="1" thickBot="1" x14ac:dyDescent="0.25">
      <c r="B20" s="3" t="s">
        <v>243</v>
      </c>
      <c r="C20" s="39">
        <f>IF('Relación Víctima_Denunciado '!$L20=0,"-",'Relación Víctima_Denunciado '!C20/'Relación Víctima_Denunciado '!$L20)</f>
        <v>0.33333333333333331</v>
      </c>
      <c r="D20" s="39">
        <f>IF('Relación Víctima_Denunciado '!$L20=0,"-",'Relación Víctima_Denunciado '!D20/'Relación Víctima_Denunciado '!$L20)</f>
        <v>8.3333333333333329E-2</v>
      </c>
      <c r="E20" s="39">
        <f>IF('Relación Víctima_Denunciado '!$L20=0,"-",'Relación Víctima_Denunciado '!E20/'Relación Víctima_Denunciado '!$L20)</f>
        <v>0.16666666666666666</v>
      </c>
      <c r="F20" s="39">
        <f>IF('Relación Víctima_Denunciado '!$L20=0,"-",'Relación Víctima_Denunciado '!F20/'Relación Víctima_Denunciado '!$L20)</f>
        <v>0.375</v>
      </c>
      <c r="G20" s="39">
        <f>IF('Relación Víctima_Denunciado '!$L20=0,"-",'Relación Víctima_Denunciado '!H20/'Relación Víctima_Denunciado '!$L20)</f>
        <v>4.1666666666666664E-2</v>
      </c>
      <c r="H20" s="39">
        <f>IF('Relación Víctima_Denunciado '!$L20=0,"-",'Relación Víctima_Denunciado '!I20/'Relación Víctima_Denunciado '!$L20)</f>
        <v>0</v>
      </c>
      <c r="I20" s="39">
        <f>IF('Relación Víctima_Denunciado '!$L20=0,"-",'Relación Víctima_Denunciado '!J20/'Relación Víctima_Denunciado '!$L20)</f>
        <v>0</v>
      </c>
      <c r="J20" s="39">
        <f>IF('Relación Víctima_Denunciado '!$L20=0,"-",'Relación Víctima_Denunciado '!K20/'Relación Víctima_Denunciado '!$L20)</f>
        <v>0</v>
      </c>
    </row>
    <row r="21" spans="2:10" ht="20.100000000000001" customHeight="1" thickBot="1" x14ac:dyDescent="0.2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00000000000001" customHeight="1" thickBot="1" x14ac:dyDescent="0.25">
      <c r="B22" s="40" t="s">
        <v>166</v>
      </c>
      <c r="C22" s="39"/>
      <c r="D22" s="39"/>
      <c r="E22" s="39"/>
      <c r="F22" s="39"/>
      <c r="G22" s="39"/>
      <c r="H22" s="39"/>
      <c r="I22" s="39"/>
      <c r="J22" s="39"/>
    </row>
    <row r="23" spans="2:10" ht="20.100000000000001" customHeight="1" thickBot="1" x14ac:dyDescent="0.25">
      <c r="B23" s="3" t="s">
        <v>245</v>
      </c>
      <c r="C23" s="39">
        <f>IF('Relación Víctima_Denunciado '!$L23=0,"-",'Relación Víctima_Denunciado '!C23/'Relación Víctima_Denunciado '!$L23)</f>
        <v>0</v>
      </c>
      <c r="D23" s="39">
        <f>IF('Relación Víctima_Denunciado '!$L23=0,"-",'Relación Víctima_Denunciado '!D23/'Relación Víctima_Denunciado '!$L23)</f>
        <v>0</v>
      </c>
      <c r="E23" s="39">
        <f>IF('Relación Víctima_Denunciado '!$L23=0,"-",'Relación Víctima_Denunciado '!E23/'Relación Víctima_Denunciado '!$L23)</f>
        <v>1</v>
      </c>
      <c r="F23" s="39">
        <f>IF('Relación Víctima_Denunciado '!$L23=0,"-",'Relación Víctima_Denunciado '!F23/'Relación Víctima_Denunciado '!$L23)</f>
        <v>0</v>
      </c>
      <c r="G23" s="39">
        <f>IF('Relación Víctima_Denunciado '!$L23=0,"-",'Relación Víctima_Denunciado '!H23/'Relación Víctima_Denunciado '!$L23)</f>
        <v>0</v>
      </c>
      <c r="H23" s="39">
        <f>IF('Relación Víctima_Denunciado '!$L23=0,"-",'Relación Víctima_Denunciado '!I23/'Relación Víctima_Denunciado '!$L23)</f>
        <v>0</v>
      </c>
      <c r="I23" s="39">
        <f>IF('Relación Víctima_Denunciado '!$L23=0,"-",'Relación Víctima_Denunciado '!J23/'Relación Víctima_Denunciado '!$L23)</f>
        <v>0</v>
      </c>
      <c r="J23" s="39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3" t="s">
        <v>246</v>
      </c>
      <c r="C24" s="39">
        <f>IF('Relación Víctima_Denunciado '!$L24=0,"-",'Relación Víctima_Denunciado '!C24/'Relación Víctima_Denunciado '!$L24)</f>
        <v>0</v>
      </c>
      <c r="D24" s="39">
        <f>IF('Relación Víctima_Denunciado '!$L24=0,"-",'Relación Víctima_Denunciado '!D24/'Relación Víctima_Denunciado '!$L24)</f>
        <v>0</v>
      </c>
      <c r="E24" s="39">
        <f>IF('Relación Víctima_Denunciado '!$L24=0,"-",'Relación Víctima_Denunciado '!E24/'Relación Víctima_Denunciado '!$L24)</f>
        <v>0.5</v>
      </c>
      <c r="F24" s="39">
        <f>IF('Relación Víctima_Denunciado '!$L24=0,"-",'Relación Víctima_Denunciado '!F24/'Relación Víctima_Denunciado '!$L24)</f>
        <v>0.5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00000000000001" customHeight="1" thickBot="1" x14ac:dyDescent="0.25">
      <c r="B25" s="4" t="s">
        <v>248</v>
      </c>
      <c r="C25" s="39">
        <f>IF('Relación Víctima_Denunciado '!$L25=0,"-",'Relación Víctima_Denunciado '!C25/'Relación Víctima_Denunciado '!$L25)</f>
        <v>3.3333333333333333E-2</v>
      </c>
      <c r="D25" s="39">
        <f>IF('Relación Víctima_Denunciado '!$L25=0,"-",'Relación Víctima_Denunciado '!D25/'Relación Víctima_Denunciado '!$L25)</f>
        <v>3.3333333333333333E-2</v>
      </c>
      <c r="E25" s="39">
        <f>IF('Relación Víctima_Denunciado '!$L25=0,"-",'Relación Víctima_Denunciado '!E25/'Relación Víctima_Denunciado '!$L25)</f>
        <v>0.5</v>
      </c>
      <c r="F25" s="39">
        <f>IF('Relación Víctima_Denunciado '!$L25=0,"-",'Relación Víctima_Denunciado '!F25/'Relación Víctima_Denunciado '!$L25)</f>
        <v>0.43333333333333335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244</v>
      </c>
      <c r="C26" s="39">
        <f>IF('Relación Víctima_Denunciado '!$L26=0,"-",'Relación Víctima_Denunciado '!C26/'Relación Víctima_Denunciado '!$L26)</f>
        <v>0.15577889447236182</v>
      </c>
      <c r="D26" s="39">
        <f>IF('Relación Víctima_Denunciado '!$L26=0,"-",'Relación Víctima_Denunciado '!D26/'Relación Víctima_Denunciado '!$L26)</f>
        <v>0.11557788944723618</v>
      </c>
      <c r="E26" s="39">
        <f>IF('Relación Víctima_Denunciado '!$L26=0,"-",'Relación Víctima_Denunciado '!E26/'Relación Víctima_Denunciado '!$L26)</f>
        <v>0.22110552763819097</v>
      </c>
      <c r="F26" s="39">
        <f>IF('Relación Víctima_Denunciado '!$L26=0,"-",'Relación Víctima_Denunciado '!F26/'Relación Víctima_Denunciado '!$L26)</f>
        <v>0.50753768844221103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0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77" t="s">
        <v>127</v>
      </c>
      <c r="D9" s="77" t="s">
        <v>128</v>
      </c>
      <c r="E9" s="77" t="s">
        <v>129</v>
      </c>
      <c r="F9" s="77" t="s">
        <v>237</v>
      </c>
      <c r="G9" s="75" t="s">
        <v>130</v>
      </c>
      <c r="H9" s="77" t="s">
        <v>146</v>
      </c>
      <c r="I9" s="77" t="s">
        <v>131</v>
      </c>
      <c r="J9" s="77" t="s">
        <v>132</v>
      </c>
      <c r="K9" s="78"/>
      <c r="L9" s="78"/>
      <c r="M9" s="77" t="s">
        <v>133</v>
      </c>
      <c r="N9" s="77" t="s">
        <v>134</v>
      </c>
      <c r="O9" s="77" t="s">
        <v>135</v>
      </c>
      <c r="P9" s="78" t="s">
        <v>136</v>
      </c>
      <c r="Q9" s="78" t="s">
        <v>137</v>
      </c>
      <c r="R9" s="75" t="s">
        <v>138</v>
      </c>
      <c r="S9" s="75" t="s">
        <v>139</v>
      </c>
      <c r="T9" s="75" t="s">
        <v>205</v>
      </c>
      <c r="U9" s="75" t="s">
        <v>140</v>
      </c>
    </row>
    <row r="10" spans="2:21" ht="81" customHeight="1" thickBot="1" x14ac:dyDescent="0.25">
      <c r="C10" s="77"/>
      <c r="D10" s="77"/>
      <c r="E10" s="77"/>
      <c r="F10" s="77"/>
      <c r="G10" s="79"/>
      <c r="H10" s="77"/>
      <c r="I10" s="77"/>
      <c r="J10" s="37" t="s">
        <v>141</v>
      </c>
      <c r="K10" s="37" t="s">
        <v>142</v>
      </c>
      <c r="L10" s="37" t="s">
        <v>143</v>
      </c>
      <c r="M10" s="77"/>
      <c r="N10" s="77"/>
      <c r="O10" s="37" t="s">
        <v>34</v>
      </c>
      <c r="P10" s="37" t="s">
        <v>144</v>
      </c>
      <c r="Q10" s="37" t="s">
        <v>145</v>
      </c>
      <c r="R10" s="76"/>
      <c r="S10" s="76"/>
      <c r="T10" s="76"/>
      <c r="U10" s="76"/>
    </row>
    <row r="11" spans="2:2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00000000000001" customHeight="1" thickBot="1" x14ac:dyDescent="0.25">
      <c r="B12" s="3" t="s">
        <v>195</v>
      </c>
      <c r="C12" s="26">
        <v>153</v>
      </c>
      <c r="D12" s="26">
        <v>76</v>
      </c>
      <c r="E12" s="26">
        <v>77</v>
      </c>
      <c r="F12" s="26">
        <v>1</v>
      </c>
      <c r="G12" s="26">
        <v>218</v>
      </c>
      <c r="H12" s="26">
        <v>3</v>
      </c>
      <c r="I12" s="26">
        <v>0</v>
      </c>
      <c r="J12" s="26">
        <v>149</v>
      </c>
      <c r="K12" s="26">
        <v>0</v>
      </c>
      <c r="L12" s="26">
        <v>57</v>
      </c>
      <c r="M12" s="26">
        <v>4</v>
      </c>
      <c r="N12" s="26">
        <v>5</v>
      </c>
      <c r="O12" s="26">
        <v>4</v>
      </c>
      <c r="P12" s="26">
        <v>1</v>
      </c>
      <c r="Q12" s="26">
        <v>3</v>
      </c>
      <c r="R12" s="43">
        <f>O12/G12</f>
        <v>1.834862385321101E-2</v>
      </c>
      <c r="S12" s="43">
        <f>O12/C12</f>
        <v>2.6143790849673203E-2</v>
      </c>
      <c r="T12" s="42">
        <f>'Órdenes según Instancia'!AB13/'Denuncias-Renuncias'!G12</f>
        <v>0.19724770642201836</v>
      </c>
      <c r="U12" s="42">
        <f>'Órdenes según Instancia'!AB13/'Denuncias-Renuncias'!C12</f>
        <v>0.28104575163398693</v>
      </c>
    </row>
    <row r="13" spans="2:21" ht="20.100000000000001" customHeight="1" thickBot="1" x14ac:dyDescent="0.25">
      <c r="B13" s="3" t="s">
        <v>238</v>
      </c>
      <c r="C13" s="26">
        <v>91</v>
      </c>
      <c r="D13" s="26">
        <v>54</v>
      </c>
      <c r="E13" s="26">
        <v>37</v>
      </c>
      <c r="F13" s="26">
        <v>0</v>
      </c>
      <c r="G13" s="26">
        <v>99</v>
      </c>
      <c r="H13" s="26">
        <v>0</v>
      </c>
      <c r="I13" s="26">
        <v>0</v>
      </c>
      <c r="J13" s="26">
        <v>60</v>
      </c>
      <c r="K13" s="26">
        <v>1</v>
      </c>
      <c r="L13" s="26">
        <v>30</v>
      </c>
      <c r="M13" s="26">
        <v>4</v>
      </c>
      <c r="N13" s="26">
        <v>4</v>
      </c>
      <c r="O13" s="26">
        <v>22</v>
      </c>
      <c r="P13" s="26">
        <v>9</v>
      </c>
      <c r="Q13" s="26">
        <v>13</v>
      </c>
      <c r="R13" s="43">
        <f t="shared" ref="R13:R26" si="0">O13/G13</f>
        <v>0.22222222222222221</v>
      </c>
      <c r="S13" s="43">
        <f t="shared" ref="S13:S26" si="1">O13/C13</f>
        <v>0.24175824175824176</v>
      </c>
      <c r="T13" s="42">
        <f>'Órdenes según Instancia'!AB14/'Denuncias-Renuncias'!G13</f>
        <v>0.39393939393939392</v>
      </c>
      <c r="U13" s="42">
        <f>'Órdenes según Instancia'!AB14/'Denuncias-Renuncias'!C13</f>
        <v>0.42857142857142855</v>
      </c>
    </row>
    <row r="14" spans="2:21" ht="20.100000000000001" customHeight="1" thickBot="1" x14ac:dyDescent="0.25">
      <c r="B14" s="3" t="s">
        <v>374</v>
      </c>
      <c r="C14" s="26">
        <v>1213</v>
      </c>
      <c r="D14" s="26">
        <v>660</v>
      </c>
      <c r="E14" s="26">
        <v>553</v>
      </c>
      <c r="F14" s="26">
        <v>2</v>
      </c>
      <c r="G14" s="26">
        <v>1293</v>
      </c>
      <c r="H14" s="26">
        <v>32</v>
      </c>
      <c r="I14" s="26">
        <v>5</v>
      </c>
      <c r="J14" s="26">
        <v>859</v>
      </c>
      <c r="K14" s="26">
        <v>71</v>
      </c>
      <c r="L14" s="26">
        <v>148</v>
      </c>
      <c r="M14" s="26">
        <v>174</v>
      </c>
      <c r="N14" s="26">
        <v>4</v>
      </c>
      <c r="O14" s="26">
        <v>283</v>
      </c>
      <c r="P14" s="26">
        <v>170</v>
      </c>
      <c r="Q14" s="26">
        <v>113</v>
      </c>
      <c r="R14" s="43">
        <f t="shared" si="0"/>
        <v>0.21887084300077339</v>
      </c>
      <c r="S14" s="43">
        <f t="shared" si="1"/>
        <v>0.23330585325638911</v>
      </c>
      <c r="T14" s="42">
        <f>'Órdenes según Instancia'!AB15/'Denuncias-Renuncias'!G14</f>
        <v>0.20185614849187936</v>
      </c>
      <c r="U14" s="42">
        <f>'Órdenes según Instancia'!AB15/'Denuncias-Renuncias'!C14</f>
        <v>0.21516900247320692</v>
      </c>
    </row>
    <row r="15" spans="2:2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00000000000001" customHeight="1" thickBot="1" x14ac:dyDescent="0.25">
      <c r="B18" s="3" t="s">
        <v>241</v>
      </c>
      <c r="C18" s="26">
        <v>190</v>
      </c>
      <c r="D18" s="26">
        <v>104</v>
      </c>
      <c r="E18" s="26">
        <v>86</v>
      </c>
      <c r="F18" s="26">
        <v>0</v>
      </c>
      <c r="G18" s="26">
        <v>190</v>
      </c>
      <c r="H18" s="26">
        <v>1</v>
      </c>
      <c r="I18" s="26">
        <v>0</v>
      </c>
      <c r="J18" s="26">
        <v>157</v>
      </c>
      <c r="K18" s="26">
        <v>4</v>
      </c>
      <c r="L18" s="26">
        <v>4</v>
      </c>
      <c r="M18" s="26">
        <v>24</v>
      </c>
      <c r="N18" s="26">
        <v>0</v>
      </c>
      <c r="O18" s="26">
        <v>44</v>
      </c>
      <c r="P18" s="26">
        <v>20</v>
      </c>
      <c r="Q18" s="26">
        <v>24</v>
      </c>
      <c r="R18" s="43"/>
      <c r="S18" s="43">
        <f t="shared" si="1"/>
        <v>0.23157894736842105</v>
      </c>
      <c r="T18" s="42">
        <f>'Órdenes según Instancia'!AB19/'Denuncias-Renuncias'!G18</f>
        <v>0.11052631578947368</v>
      </c>
      <c r="U18" s="42">
        <f>'Órdenes según Instancia'!AB19/'Denuncias-Renuncias'!C18</f>
        <v>0.11052631578947368</v>
      </c>
    </row>
    <row r="19" spans="2:21" ht="20.100000000000001" customHeight="1" thickBot="1" x14ac:dyDescent="0.25">
      <c r="B19" s="3" t="s">
        <v>242</v>
      </c>
      <c r="C19" s="26">
        <v>1207</v>
      </c>
      <c r="D19" s="26">
        <v>1018</v>
      </c>
      <c r="E19" s="26">
        <v>189</v>
      </c>
      <c r="F19" s="26">
        <v>10</v>
      </c>
      <c r="G19" s="26">
        <v>1207</v>
      </c>
      <c r="H19" s="26">
        <v>7</v>
      </c>
      <c r="I19" s="26">
        <v>1</v>
      </c>
      <c r="J19" s="26">
        <v>751</v>
      </c>
      <c r="K19" s="26">
        <v>12</v>
      </c>
      <c r="L19" s="26">
        <v>144</v>
      </c>
      <c r="M19" s="26">
        <v>264</v>
      </c>
      <c r="N19" s="26">
        <v>28</v>
      </c>
      <c r="O19" s="26">
        <v>47</v>
      </c>
      <c r="P19" s="26">
        <v>35</v>
      </c>
      <c r="Q19" s="26">
        <v>12</v>
      </c>
      <c r="R19" s="43">
        <f t="shared" si="0"/>
        <v>3.8939519469759737E-2</v>
      </c>
      <c r="S19" s="43">
        <f t="shared" si="1"/>
        <v>3.8939519469759737E-2</v>
      </c>
      <c r="T19" s="42">
        <f>'Órdenes según Instancia'!AB20/'Denuncias-Renuncias'!G19</f>
        <v>0.18972659486329743</v>
      </c>
      <c r="U19" s="42">
        <f>'Órdenes según Instancia'!AB20/'Denuncias-Renuncias'!C19</f>
        <v>0.18972659486329743</v>
      </c>
    </row>
    <row r="20" spans="2:21" ht="20.100000000000001" customHeight="1" thickBot="1" x14ac:dyDescent="0.25">
      <c r="B20" s="3" t="s">
        <v>243</v>
      </c>
      <c r="C20" s="26">
        <v>154</v>
      </c>
      <c r="D20" s="26">
        <v>88</v>
      </c>
      <c r="E20" s="26">
        <v>66</v>
      </c>
      <c r="F20" s="26">
        <v>1</v>
      </c>
      <c r="G20" s="26">
        <v>154</v>
      </c>
      <c r="H20" s="26">
        <v>0</v>
      </c>
      <c r="I20" s="26">
        <v>1</v>
      </c>
      <c r="J20" s="26">
        <v>93</v>
      </c>
      <c r="K20" s="26">
        <v>5</v>
      </c>
      <c r="L20" s="26">
        <v>42</v>
      </c>
      <c r="M20" s="26">
        <v>8</v>
      </c>
      <c r="N20" s="26">
        <v>5</v>
      </c>
      <c r="O20" s="26">
        <v>58</v>
      </c>
      <c r="P20" s="26">
        <v>41</v>
      </c>
      <c r="Q20" s="26">
        <v>17</v>
      </c>
      <c r="R20" s="43">
        <f t="shared" si="0"/>
        <v>0.37662337662337664</v>
      </c>
      <c r="S20" s="43">
        <f t="shared" si="1"/>
        <v>0.37662337662337664</v>
      </c>
      <c r="T20" s="42">
        <f>'Órdenes según Instancia'!AB21/'Denuncias-Renuncias'!G20</f>
        <v>0.14935064935064934</v>
      </c>
      <c r="U20" s="42">
        <f>'Órdenes según Instancia'!AB21/'Denuncias-Renuncias'!C20</f>
        <v>0.14935064935064934</v>
      </c>
    </row>
    <row r="21" spans="2:2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00000000000001" customHeight="1" thickBot="1" x14ac:dyDescent="0.25">
      <c r="B23" s="3" t="s">
        <v>245</v>
      </c>
      <c r="C23" s="26">
        <v>2</v>
      </c>
      <c r="D23" s="26">
        <v>2</v>
      </c>
      <c r="E23" s="26">
        <v>0</v>
      </c>
      <c r="F23" s="26">
        <v>0</v>
      </c>
      <c r="G23" s="26">
        <v>2</v>
      </c>
      <c r="H23" s="26">
        <v>0</v>
      </c>
      <c r="I23" s="26">
        <v>0</v>
      </c>
      <c r="J23" s="26">
        <v>2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1</v>
      </c>
      <c r="U23" s="42">
        <f>'Órdenes según Instancia'!AB24/'Denuncias-Renuncias'!C23</f>
        <v>1</v>
      </c>
    </row>
    <row r="24" spans="2:21" ht="20.100000000000001" customHeight="1" thickBot="1" x14ac:dyDescent="0.25">
      <c r="B24" s="3" t="s">
        <v>246</v>
      </c>
      <c r="C24" s="26">
        <v>10</v>
      </c>
      <c r="D24" s="26">
        <v>7</v>
      </c>
      <c r="E24" s="26">
        <v>3</v>
      </c>
      <c r="F24" s="26">
        <v>0</v>
      </c>
      <c r="G24" s="26">
        <v>10</v>
      </c>
      <c r="H24" s="26">
        <v>0</v>
      </c>
      <c r="I24" s="26">
        <v>0</v>
      </c>
      <c r="J24" s="26">
        <v>10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43">
        <f t="shared" si="0"/>
        <v>0</v>
      </c>
      <c r="S24" s="43">
        <f t="shared" si="1"/>
        <v>0</v>
      </c>
      <c r="T24" s="42">
        <f>'Órdenes según Instancia'!AB25/'Denuncias-Renuncias'!G24</f>
        <v>0.6</v>
      </c>
      <c r="U24" s="42">
        <f>'Órdenes según Instancia'!AB25/'Denuncias-Renuncias'!C24</f>
        <v>0.6</v>
      </c>
    </row>
    <row r="25" spans="2:21" ht="20.100000000000001" customHeight="1" thickBot="1" x14ac:dyDescent="0.25">
      <c r="B25" s="4" t="s">
        <v>248</v>
      </c>
      <c r="C25" s="26">
        <v>116</v>
      </c>
      <c r="D25" s="26">
        <v>112</v>
      </c>
      <c r="E25" s="26">
        <v>4</v>
      </c>
      <c r="F25" s="26">
        <v>0</v>
      </c>
      <c r="G25" s="26">
        <v>116</v>
      </c>
      <c r="H25" s="26">
        <v>0</v>
      </c>
      <c r="I25" s="26">
        <v>0</v>
      </c>
      <c r="J25" s="26">
        <v>54</v>
      </c>
      <c r="K25" s="26">
        <v>0</v>
      </c>
      <c r="L25" s="26">
        <v>1</v>
      </c>
      <c r="M25" s="26">
        <v>15</v>
      </c>
      <c r="N25" s="26">
        <v>46</v>
      </c>
      <c r="O25" s="26">
        <v>2</v>
      </c>
      <c r="P25" s="26">
        <v>2</v>
      </c>
      <c r="Q25" s="26">
        <v>0</v>
      </c>
      <c r="R25" s="43">
        <f t="shared" si="0"/>
        <v>1.7241379310344827E-2</v>
      </c>
      <c r="S25" s="43">
        <f t="shared" si="1"/>
        <v>1.7241379310344827E-2</v>
      </c>
      <c r="T25" s="42">
        <f>'Órdenes según Instancia'!AB26/'Denuncias-Renuncias'!G25</f>
        <v>0.25862068965517243</v>
      </c>
      <c r="U25" s="42">
        <f>'Órdenes según Instancia'!AB26/'Denuncias-Renuncias'!C25</f>
        <v>0.25862068965517243</v>
      </c>
    </row>
    <row r="26" spans="2:21" ht="20.100000000000001" customHeight="1" thickBot="1" x14ac:dyDescent="0.25">
      <c r="B26" s="5" t="s">
        <v>244</v>
      </c>
      <c r="C26" s="26">
        <v>985</v>
      </c>
      <c r="D26" s="26">
        <v>707</v>
      </c>
      <c r="E26" s="26">
        <v>278</v>
      </c>
      <c r="F26" s="26">
        <v>0</v>
      </c>
      <c r="G26" s="26">
        <v>985</v>
      </c>
      <c r="H26" s="26">
        <v>18</v>
      </c>
      <c r="I26" s="26">
        <v>1</v>
      </c>
      <c r="J26" s="26">
        <v>694</v>
      </c>
      <c r="K26" s="26">
        <v>7</v>
      </c>
      <c r="L26" s="26">
        <v>197</v>
      </c>
      <c r="M26" s="26">
        <v>68</v>
      </c>
      <c r="N26" s="26">
        <v>0</v>
      </c>
      <c r="O26" s="26">
        <v>197</v>
      </c>
      <c r="P26" s="26">
        <v>99</v>
      </c>
      <c r="Q26" s="26">
        <v>98</v>
      </c>
      <c r="R26" s="43">
        <f t="shared" si="0"/>
        <v>0.2</v>
      </c>
      <c r="S26" s="43">
        <f t="shared" si="1"/>
        <v>0.2</v>
      </c>
      <c r="T26" s="42">
        <f>'Órdenes según Instancia'!AB27/'Denuncias-Renuncias'!G26</f>
        <v>0.20203045685279189</v>
      </c>
      <c r="U26" s="42">
        <f>'Órdenes según Instancia'!AB27/'Denuncias-Renuncias'!C26</f>
        <v>0.20203045685279189</v>
      </c>
    </row>
    <row r="27" spans="2:21" ht="13.5" thickBot="1" x14ac:dyDescent="0.25"/>
    <row r="28" spans="2:21" ht="20.100000000000001" customHeight="1" thickBot="1" x14ac:dyDescent="0.25">
      <c r="B28" s="74"/>
      <c r="C28" s="74"/>
      <c r="D28" s="74"/>
      <c r="E28" s="74"/>
      <c r="F28" s="74"/>
      <c r="G28" s="74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80" t="s">
        <v>148</v>
      </c>
      <c r="D9" s="80" t="s">
        <v>131</v>
      </c>
      <c r="E9" s="82" t="s">
        <v>132</v>
      </c>
      <c r="F9" s="83"/>
      <c r="G9" s="84"/>
      <c r="H9" s="84" t="s">
        <v>147</v>
      </c>
      <c r="I9" s="80" t="s">
        <v>134</v>
      </c>
    </row>
    <row r="10" spans="2:9" ht="83.25" customHeight="1" thickBot="1" x14ac:dyDescent="0.25">
      <c r="C10" s="81"/>
      <c r="D10" s="81"/>
      <c r="E10" s="18" t="s">
        <v>141</v>
      </c>
      <c r="F10" s="19" t="s">
        <v>142</v>
      </c>
      <c r="G10" s="20" t="s">
        <v>143</v>
      </c>
      <c r="H10" s="85"/>
      <c r="I10" s="81"/>
    </row>
    <row r="11" spans="2:9" ht="20.100000000000001" customHeight="1" thickBot="1" x14ac:dyDescent="0.25">
      <c r="B11" s="41" t="s">
        <v>239</v>
      </c>
      <c r="C11" s="32"/>
      <c r="D11" s="32"/>
      <c r="E11" s="32"/>
      <c r="F11" s="32"/>
      <c r="G11" s="32"/>
      <c r="H11" s="32"/>
      <c r="I11" s="32"/>
    </row>
    <row r="12" spans="2:9" ht="20.100000000000001" customHeight="1" thickBot="1" x14ac:dyDescent="0.25">
      <c r="B12" s="3" t="s">
        <v>195</v>
      </c>
      <c r="C12" s="32">
        <f>+IF('Denuncias-Renuncias'!$G12=0,"-",IF('Denuncias-Renuncias'!H12=0,"-",('Denuncias-Renuncias'!H12/'Denuncias-Renuncias'!$G12)))</f>
        <v>1.3761467889908258E-2</v>
      </c>
      <c r="D12" s="32" t="str">
        <f>+IF('Denuncias-Renuncias'!$G12=0,"-",IF('Denuncias-Renuncias'!I12=0,"-",('Denuncias-Renuncias'!I12/'Denuncias-Renuncias'!$G12)))</f>
        <v>-</v>
      </c>
      <c r="E12" s="32">
        <f>+IF('Denuncias-Renuncias'!$G12=0,"-",IF('Denuncias-Renuncias'!J12=0,"-",('Denuncias-Renuncias'!J12/'Denuncias-Renuncias'!$G12)))</f>
        <v>0.6834862385321101</v>
      </c>
      <c r="F12" s="32" t="str">
        <f>+IF('Denuncias-Renuncias'!$G12=0,"-",IF('Denuncias-Renuncias'!K12=0,"-",('Denuncias-Renuncias'!K12/'Denuncias-Renuncias'!$G12)))</f>
        <v>-</v>
      </c>
      <c r="G12" s="32">
        <f>+IF('Denuncias-Renuncias'!$G12=0,"-",IF('Denuncias-Renuncias'!L12=0,"-",('Denuncias-Renuncias'!L12/'Denuncias-Renuncias'!$G12)))</f>
        <v>0.26146788990825687</v>
      </c>
      <c r="H12" s="32">
        <f>+IF('Denuncias-Renuncias'!$G12=0,"-",IF('Denuncias-Renuncias'!M12=0,"-",('Denuncias-Renuncias'!M12/'Denuncias-Renuncias'!$G12)))</f>
        <v>1.834862385321101E-2</v>
      </c>
      <c r="I12" s="32">
        <f>+IF('Denuncias-Renuncias'!$G12=0,"-",IF('Denuncias-Renuncias'!N12=0,"-",('Denuncias-Renuncias'!N12/'Denuncias-Renuncias'!$G12)))</f>
        <v>2.2935779816513763E-2</v>
      </c>
    </row>
    <row r="13" spans="2:9" ht="20.100000000000001" customHeight="1" thickBot="1" x14ac:dyDescent="0.25">
      <c r="B13" s="3" t="s">
        <v>238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0.60606060606060608</v>
      </c>
      <c r="F13" s="32">
        <f>+IF('Denuncias-Renuncias'!$G13=0,"-",IF('Denuncias-Renuncias'!K13=0,"-",('Denuncias-Renuncias'!K13/'Denuncias-Renuncias'!$G13)))</f>
        <v>1.0101010101010102E-2</v>
      </c>
      <c r="G13" s="32">
        <f>+IF('Denuncias-Renuncias'!$G13=0,"-",IF('Denuncias-Renuncias'!L13=0,"-",('Denuncias-Renuncias'!L13/'Denuncias-Renuncias'!$G13)))</f>
        <v>0.30303030303030304</v>
      </c>
      <c r="H13" s="32">
        <f>+IF('Denuncias-Renuncias'!$G13=0,"-",IF('Denuncias-Renuncias'!M13=0,"-",('Denuncias-Renuncias'!M13/'Denuncias-Renuncias'!$G13)))</f>
        <v>4.0404040404040407E-2</v>
      </c>
      <c r="I13" s="32">
        <f>+IF('Denuncias-Renuncias'!$G13=0,"-",IF('Denuncias-Renuncias'!N13=0,"-",('Denuncias-Renuncias'!N13/'Denuncias-Renuncias'!$G13)))</f>
        <v>4.0404040404040407E-2</v>
      </c>
    </row>
    <row r="14" spans="2:9" ht="20.100000000000001" customHeight="1" thickBot="1" x14ac:dyDescent="0.25">
      <c r="B14" s="3" t="s">
        <v>374</v>
      </c>
      <c r="C14" s="32">
        <f>+IF('Denuncias-Renuncias'!$G14=0,"-",IF('Denuncias-Renuncias'!H14=0,"-",('Denuncias-Renuncias'!H14/'Denuncias-Renuncias'!$G14)))</f>
        <v>2.4748646558391339E-2</v>
      </c>
      <c r="D14" s="32">
        <f>+IF('Denuncias-Renuncias'!$G14=0,"-",IF('Denuncias-Renuncias'!I14=0,"-",('Denuncias-Renuncias'!I14/'Denuncias-Renuncias'!$G14)))</f>
        <v>3.8669760247486465E-3</v>
      </c>
      <c r="E14" s="32">
        <f>+IF('Denuncias-Renuncias'!$G14=0,"-",IF('Denuncias-Renuncias'!J14=0,"-",('Denuncias-Renuncias'!J14/'Denuncias-Renuncias'!$G14)))</f>
        <v>0.66434648105181748</v>
      </c>
      <c r="F14" s="32">
        <f>+IF('Denuncias-Renuncias'!$G14=0,"-",IF('Denuncias-Renuncias'!K14=0,"-",('Denuncias-Renuncias'!K14/'Denuncias-Renuncias'!$G14)))</f>
        <v>5.4911059551430781E-2</v>
      </c>
      <c r="G14" s="32">
        <f>+IF('Denuncias-Renuncias'!$G14=0,"-",IF('Denuncias-Renuncias'!L14=0,"-",('Denuncias-Renuncias'!L14/'Denuncias-Renuncias'!$G14)))</f>
        <v>0.11446249033255994</v>
      </c>
      <c r="H14" s="32">
        <f>+IF('Denuncias-Renuncias'!$G14=0,"-",IF('Denuncias-Renuncias'!M14=0,"-",('Denuncias-Renuncias'!M14/'Denuncias-Renuncias'!$G14)))</f>
        <v>0.13457076566125289</v>
      </c>
      <c r="I14" s="32">
        <f>+IF('Denuncias-Renuncias'!$G14=0,"-",IF('Denuncias-Renuncias'!N14=0,"-",('Denuncias-Renuncias'!N14/'Denuncias-Renuncias'!$G14)))</f>
        <v>3.0935808197989174E-3</v>
      </c>
    </row>
    <row r="15" spans="2:9" ht="20.100000000000001" customHeight="1" thickBot="1" x14ac:dyDescent="0.25">
      <c r="B15" s="3"/>
      <c r="C15" s="32"/>
      <c r="D15" s="32"/>
      <c r="E15" s="32"/>
      <c r="F15" s="32"/>
      <c r="G15" s="32"/>
      <c r="H15" s="32"/>
      <c r="I15" s="32"/>
    </row>
    <row r="16" spans="2:9" ht="20.100000000000001" customHeight="1" thickBot="1" x14ac:dyDescent="0.25">
      <c r="B16" s="40" t="s">
        <v>240</v>
      </c>
      <c r="C16" s="32"/>
      <c r="D16" s="32"/>
      <c r="E16" s="32"/>
      <c r="F16" s="32"/>
      <c r="G16" s="32"/>
      <c r="H16" s="32"/>
      <c r="I16" s="32"/>
    </row>
    <row r="17" spans="2:9" ht="20.100000000000001" customHeight="1" thickBot="1" x14ac:dyDescent="0.25">
      <c r="B17" s="40" t="s">
        <v>247</v>
      </c>
      <c r="C17" s="32"/>
      <c r="D17" s="32"/>
      <c r="E17" s="32"/>
      <c r="F17" s="32"/>
      <c r="G17" s="32"/>
      <c r="H17" s="32"/>
      <c r="I17" s="32"/>
    </row>
    <row r="18" spans="2:9" ht="20.100000000000001" customHeight="1" thickBot="1" x14ac:dyDescent="0.25">
      <c r="B18" s="3" t="s">
        <v>241</v>
      </c>
      <c r="C18" s="32">
        <f>+IF('Denuncias-Renuncias'!$G18=0,"-",IF('Denuncias-Renuncias'!H18=0,"-",('Denuncias-Renuncias'!H18/'Denuncias-Renuncias'!$G18)))</f>
        <v>5.263157894736842E-3</v>
      </c>
      <c r="D18" s="32" t="str">
        <f>+IF('Denuncias-Renuncias'!$G18=0,"-",IF('Denuncias-Renuncias'!I18=0,"-",('Denuncias-Renuncias'!I18/'Denuncias-Renuncias'!$G18)))</f>
        <v>-</v>
      </c>
      <c r="E18" s="32">
        <f>+IF('Denuncias-Renuncias'!$G18=0,"-",IF('Denuncias-Renuncias'!J18=0,"-",('Denuncias-Renuncias'!J18/'Denuncias-Renuncias'!$G18)))</f>
        <v>0.82631578947368423</v>
      </c>
      <c r="F18" s="32">
        <f>+IF('Denuncias-Renuncias'!$G18=0,"-",IF('Denuncias-Renuncias'!K18=0,"-",('Denuncias-Renuncias'!K18/'Denuncias-Renuncias'!$G18)))</f>
        <v>2.1052631578947368E-2</v>
      </c>
      <c r="G18" s="32">
        <f>+IF('Denuncias-Renuncias'!$G18=0,"-",IF('Denuncias-Renuncias'!L18=0,"-",('Denuncias-Renuncias'!L18/'Denuncias-Renuncias'!$G18)))</f>
        <v>2.1052631578947368E-2</v>
      </c>
      <c r="H18" s="32">
        <f>+IF('Denuncias-Renuncias'!$G18=0,"-",IF('Denuncias-Renuncias'!M18=0,"-",('Denuncias-Renuncias'!M18/'Denuncias-Renuncias'!$G18)))</f>
        <v>0.12631578947368421</v>
      </c>
      <c r="I18" s="32" t="str">
        <f>+IF('Denuncias-Renuncias'!$G18=0,"-",IF('Denuncias-Renuncias'!N18=0,"-",('Denuncias-Renuncias'!N18/'Denuncias-Renuncias'!$G18)))</f>
        <v>-</v>
      </c>
    </row>
    <row r="19" spans="2:9" ht="20.100000000000001" customHeight="1" thickBot="1" x14ac:dyDescent="0.25">
      <c r="B19" s="3" t="s">
        <v>242</v>
      </c>
      <c r="C19" s="32">
        <f>+IF('Denuncias-Renuncias'!$G19=0,"-",IF('Denuncias-Renuncias'!H19=0,"-",('Denuncias-Renuncias'!H19/'Denuncias-Renuncias'!$G19)))</f>
        <v>5.7995028997514502E-3</v>
      </c>
      <c r="D19" s="32">
        <f>+IF('Denuncias-Renuncias'!$G19=0,"-",IF('Denuncias-Renuncias'!I19=0,"-",('Denuncias-Renuncias'!I19/'Denuncias-Renuncias'!$G19)))</f>
        <v>8.2850041425020708E-4</v>
      </c>
      <c r="E19" s="32">
        <f>+IF('Denuncias-Renuncias'!$G19=0,"-",IF('Denuncias-Renuncias'!J19=0,"-",('Denuncias-Renuncias'!J19/'Denuncias-Renuncias'!$G19)))</f>
        <v>0.62220381110190559</v>
      </c>
      <c r="F19" s="32">
        <f>+IF('Denuncias-Renuncias'!$G19=0,"-",IF('Denuncias-Renuncias'!K19=0,"-",('Denuncias-Renuncias'!K19/'Denuncias-Renuncias'!$G19)))</f>
        <v>9.9420049710024858E-3</v>
      </c>
      <c r="G19" s="32">
        <f>+IF('Denuncias-Renuncias'!$G19=0,"-",IF('Denuncias-Renuncias'!L19=0,"-",('Denuncias-Renuncias'!L19/'Denuncias-Renuncias'!$G19)))</f>
        <v>0.11930405965202982</v>
      </c>
      <c r="H19" s="32">
        <f>+IF('Denuncias-Renuncias'!$G19=0,"-",IF('Denuncias-Renuncias'!M19=0,"-",('Denuncias-Renuncias'!M19/'Denuncias-Renuncias'!$G19)))</f>
        <v>0.21872410936205469</v>
      </c>
      <c r="I19" s="32">
        <f>+IF('Denuncias-Renuncias'!$G19=0,"-",IF('Denuncias-Renuncias'!N19=0,"-",('Denuncias-Renuncias'!N19/'Denuncias-Renuncias'!$G19)))</f>
        <v>2.3198011599005801E-2</v>
      </c>
    </row>
    <row r="20" spans="2:9" ht="20.100000000000001" customHeight="1" thickBot="1" x14ac:dyDescent="0.25">
      <c r="B20" s="3" t="s">
        <v>243</v>
      </c>
      <c r="C20" s="32" t="str">
        <f>+IF('Denuncias-Renuncias'!$G20=0,"-",IF('Denuncias-Renuncias'!H20=0,"-",('Denuncias-Renuncias'!H20/'Denuncias-Renuncias'!$G20)))</f>
        <v>-</v>
      </c>
      <c r="D20" s="32">
        <f>+IF('Denuncias-Renuncias'!$G20=0,"-",IF('Denuncias-Renuncias'!I20=0,"-",('Denuncias-Renuncias'!I20/'Denuncias-Renuncias'!$G20)))</f>
        <v>6.4935064935064939E-3</v>
      </c>
      <c r="E20" s="32">
        <f>+IF('Denuncias-Renuncias'!$G20=0,"-",IF('Denuncias-Renuncias'!J20=0,"-",('Denuncias-Renuncias'!J20/'Denuncias-Renuncias'!$G20)))</f>
        <v>0.60389610389610393</v>
      </c>
      <c r="F20" s="32">
        <f>+IF('Denuncias-Renuncias'!$G20=0,"-",IF('Denuncias-Renuncias'!K20=0,"-",('Denuncias-Renuncias'!K20/'Denuncias-Renuncias'!$G20)))</f>
        <v>3.2467532467532464E-2</v>
      </c>
      <c r="G20" s="32">
        <f>+IF('Denuncias-Renuncias'!$G20=0,"-",IF('Denuncias-Renuncias'!L20=0,"-",('Denuncias-Renuncias'!L20/'Denuncias-Renuncias'!$G20)))</f>
        <v>0.27272727272727271</v>
      </c>
      <c r="H20" s="32">
        <f>+IF('Denuncias-Renuncias'!$G20=0,"-",IF('Denuncias-Renuncias'!M20=0,"-",('Denuncias-Renuncias'!M20/'Denuncias-Renuncias'!$G20)))</f>
        <v>5.1948051948051951E-2</v>
      </c>
      <c r="I20" s="32">
        <f>+IF('Denuncias-Renuncias'!$G20=0,"-",IF('Denuncias-Renuncias'!N20=0,"-",('Denuncias-Renuncias'!N20/'Denuncias-Renuncias'!$G20)))</f>
        <v>3.2467532467532464E-2</v>
      </c>
    </row>
    <row r="21" spans="2:9" ht="20.100000000000001" customHeight="1" thickBot="1" x14ac:dyDescent="0.25">
      <c r="B21" s="3"/>
      <c r="C21" s="32"/>
      <c r="D21" s="32"/>
      <c r="E21" s="32"/>
      <c r="F21" s="32"/>
      <c r="G21" s="32"/>
      <c r="H21" s="32"/>
      <c r="I21" s="32"/>
    </row>
    <row r="22" spans="2:9" ht="20.100000000000001" customHeight="1" thickBot="1" x14ac:dyDescent="0.25">
      <c r="B22" s="40" t="s">
        <v>166</v>
      </c>
      <c r="C22" s="32"/>
      <c r="D22" s="32"/>
      <c r="E22" s="32"/>
      <c r="F22" s="32"/>
      <c r="G22" s="32"/>
      <c r="H22" s="32"/>
      <c r="I22" s="32"/>
    </row>
    <row r="23" spans="2:9" ht="20.100000000000001" customHeight="1" thickBot="1" x14ac:dyDescent="0.25">
      <c r="B23" s="3" t="s">
        <v>245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1</v>
      </c>
      <c r="F23" s="32" t="str">
        <f>+IF('Denuncias-Renuncias'!$G23=0,"-",IF('Denuncias-Renuncias'!K23=0,"-",('Denuncias-Renuncias'!K23/'Denuncias-Renuncias'!$G23)))</f>
        <v>-</v>
      </c>
      <c r="G23" s="32" t="str">
        <f>+IF('Denuncias-Renuncias'!$G23=0,"-",IF('Denuncias-Renuncias'!L23=0,"-",('Denuncias-Renuncias'!L23/'Denuncias-Renuncias'!$G23)))</f>
        <v>-</v>
      </c>
      <c r="H23" s="32" t="str">
        <f>+IF('Denuncias-Renuncias'!$G23=0,"-",IF('Denuncias-Renuncias'!M23=0,"-",('Denuncias-Renuncias'!M23/'Denuncias-Renuncias'!$G23)))</f>
        <v>-</v>
      </c>
      <c r="I23" s="32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246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1</v>
      </c>
      <c r="F24" s="32" t="str">
        <f>+IF('Denuncias-Renuncias'!$G24=0,"-",IF('Denuncias-Renuncias'!K24=0,"-",('Denuncias-Renuncias'!K24/'Denuncias-Renuncias'!$G24)))</f>
        <v>-</v>
      </c>
      <c r="G24" s="32" t="str">
        <f>+IF('Denuncias-Renuncias'!$G24=0,"-",IF('Denuncias-Renuncias'!L24=0,"-",('Denuncias-Renuncias'!L24/'Denuncias-Renuncias'!$G24)))</f>
        <v>-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248</v>
      </c>
      <c r="C25" s="32" t="str">
        <f>+IF('Denuncias-Renuncias'!$G25=0,"-",IF('Denuncias-Renuncias'!H25=0,"-",('Denuncias-Renuncias'!H25/'Denuncias-Renuncias'!$G25)))</f>
        <v>-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0.46551724137931033</v>
      </c>
      <c r="F25" s="32" t="str">
        <f>+IF('Denuncias-Renuncias'!$G25=0,"-",IF('Denuncias-Renuncias'!K25=0,"-",('Denuncias-Renuncias'!K25/'Denuncias-Renuncias'!$G25)))</f>
        <v>-</v>
      </c>
      <c r="G25" s="32">
        <f>+IF('Denuncias-Renuncias'!$G25=0,"-",IF('Denuncias-Renuncias'!L25=0,"-",('Denuncias-Renuncias'!L25/'Denuncias-Renuncias'!$G25)))</f>
        <v>8.6206896551724137E-3</v>
      </c>
      <c r="H25" s="32">
        <f>+IF('Denuncias-Renuncias'!$G25=0,"-",IF('Denuncias-Renuncias'!M25=0,"-",('Denuncias-Renuncias'!M25/'Denuncias-Renuncias'!$G25)))</f>
        <v>0.12931034482758622</v>
      </c>
      <c r="I25" s="32">
        <f>+IF('Denuncias-Renuncias'!$G25=0,"-",IF('Denuncias-Renuncias'!N25=0,"-",('Denuncias-Renuncias'!N25/'Denuncias-Renuncias'!$G25)))</f>
        <v>0.39655172413793105</v>
      </c>
    </row>
    <row r="26" spans="2:9" ht="20.100000000000001" customHeight="1" thickBot="1" x14ac:dyDescent="0.25">
      <c r="B26" s="5" t="s">
        <v>244</v>
      </c>
      <c r="C26" s="32">
        <f>+IF('Denuncias-Renuncias'!$G26=0,"-",IF('Denuncias-Renuncias'!H26=0,"-",('Denuncias-Renuncias'!H26/'Denuncias-Renuncias'!$G26)))</f>
        <v>1.8274111675126905E-2</v>
      </c>
      <c r="D26" s="32">
        <f>+IF('Denuncias-Renuncias'!$G26=0,"-",IF('Denuncias-Renuncias'!I26=0,"-",('Denuncias-Renuncias'!I26/'Denuncias-Renuncias'!$G26)))</f>
        <v>1.0152284263959391E-3</v>
      </c>
      <c r="E26" s="32">
        <f>+IF('Denuncias-Renuncias'!$G26=0,"-",IF('Denuncias-Renuncias'!J26=0,"-",('Denuncias-Renuncias'!J26/'Denuncias-Renuncias'!$G26)))</f>
        <v>0.70456852791878177</v>
      </c>
      <c r="F26" s="32">
        <f>+IF('Denuncias-Renuncias'!$G26=0,"-",IF('Denuncias-Renuncias'!K26=0,"-",('Denuncias-Renuncias'!K26/'Denuncias-Renuncias'!$G26)))</f>
        <v>7.1065989847715737E-3</v>
      </c>
      <c r="G26" s="32">
        <f>+IF('Denuncias-Renuncias'!$G26=0,"-",IF('Denuncias-Renuncias'!L26=0,"-",('Denuncias-Renuncias'!L26/'Denuncias-Renuncias'!$G26)))</f>
        <v>0.2</v>
      </c>
      <c r="H26" s="32">
        <f>+IF('Denuncias-Renuncias'!$G26=0,"-",IF('Denuncias-Renuncias'!M26=0,"-",('Denuncias-Renuncias'!M26/'Denuncias-Renuncias'!$G26)))</f>
        <v>6.9035532994923862E-2</v>
      </c>
      <c r="I26" s="32" t="str">
        <f>+IF('Denuncias-Renuncias'!$G26=0,"-",IF('Denuncias-Renuncias'!N26=0,"-",('Denuncias-Renuncias'!N26/'Denuncias-Renuncias'!$G26)))</f>
        <v>-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  <col min="19" max="19" width="12.25" customWidth="1"/>
  </cols>
  <sheetData>
    <row r="9" spans="2:9" ht="41.25" customHeight="1" x14ac:dyDescent="0.2">
      <c r="C9" s="66" t="s">
        <v>149</v>
      </c>
      <c r="D9" s="66"/>
      <c r="E9" s="66"/>
      <c r="F9" s="66"/>
      <c r="G9" s="66" t="s">
        <v>150</v>
      </c>
      <c r="H9" s="66"/>
      <c r="I9" s="66"/>
    </row>
    <row r="10" spans="2:9" ht="72" thickBot="1" x14ac:dyDescent="0.25">
      <c r="C10" s="9" t="s">
        <v>151</v>
      </c>
      <c r="D10" s="9" t="s">
        <v>152</v>
      </c>
      <c r="E10" s="9" t="s">
        <v>153</v>
      </c>
      <c r="F10" s="9" t="s">
        <v>154</v>
      </c>
      <c r="G10" s="9" t="s">
        <v>155</v>
      </c>
      <c r="H10" s="9" t="s">
        <v>156</v>
      </c>
      <c r="I10" s="9" t="s">
        <v>157</v>
      </c>
    </row>
    <row r="11" spans="2:9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</row>
    <row r="12" spans="2:9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2</v>
      </c>
      <c r="F12" s="26">
        <v>2</v>
      </c>
      <c r="G12" s="26">
        <v>75</v>
      </c>
      <c r="H12" s="26">
        <v>0</v>
      </c>
      <c r="I12" s="26">
        <v>75</v>
      </c>
    </row>
    <row r="13" spans="2:9" ht="20.100000000000001" customHeight="1" thickBot="1" x14ac:dyDescent="0.25">
      <c r="B13" s="3" t="s">
        <v>238</v>
      </c>
      <c r="C13" s="26">
        <v>1</v>
      </c>
      <c r="D13" s="26">
        <v>0</v>
      </c>
      <c r="E13" s="26">
        <v>0</v>
      </c>
      <c r="F13" s="26">
        <v>1</v>
      </c>
      <c r="G13" s="26">
        <v>37</v>
      </c>
      <c r="H13" s="26">
        <v>0</v>
      </c>
      <c r="I13" s="26">
        <v>37</v>
      </c>
    </row>
    <row r="14" spans="2:9" ht="20.100000000000001" customHeight="1" thickBot="1" x14ac:dyDescent="0.25">
      <c r="B14" s="3" t="s">
        <v>374</v>
      </c>
      <c r="C14" s="26">
        <v>10</v>
      </c>
      <c r="D14" s="26">
        <v>0</v>
      </c>
      <c r="E14" s="26">
        <v>0</v>
      </c>
      <c r="F14" s="26">
        <v>10</v>
      </c>
      <c r="G14" s="26">
        <v>381</v>
      </c>
      <c r="H14" s="26">
        <v>0</v>
      </c>
      <c r="I14" s="26">
        <v>381</v>
      </c>
    </row>
    <row r="15" spans="2:9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</row>
    <row r="16" spans="2:9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</row>
    <row r="17" spans="2:9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</row>
    <row r="18" spans="2:9" ht="20.100000000000001" customHeight="1" thickBot="1" x14ac:dyDescent="0.25">
      <c r="B18" s="3" t="s">
        <v>241</v>
      </c>
      <c r="C18" s="26">
        <v>10</v>
      </c>
      <c r="D18" s="26">
        <v>0</v>
      </c>
      <c r="E18" s="26">
        <v>0</v>
      </c>
      <c r="F18" s="26">
        <v>10</v>
      </c>
      <c r="G18" s="26">
        <v>74</v>
      </c>
      <c r="H18" s="26">
        <v>0</v>
      </c>
      <c r="I18" s="26">
        <v>74</v>
      </c>
    </row>
    <row r="19" spans="2:9" ht="20.100000000000001" customHeight="1" thickBot="1" x14ac:dyDescent="0.25">
      <c r="B19" s="3" t="s">
        <v>242</v>
      </c>
      <c r="C19" s="26">
        <v>35</v>
      </c>
      <c r="D19" s="26">
        <v>22</v>
      </c>
      <c r="E19" s="26">
        <v>33</v>
      </c>
      <c r="F19" s="26">
        <v>90</v>
      </c>
      <c r="G19" s="26">
        <v>274</v>
      </c>
      <c r="H19" s="26">
        <v>10</v>
      </c>
      <c r="I19" s="26">
        <v>284</v>
      </c>
    </row>
    <row r="20" spans="2:9" ht="20.100000000000001" customHeight="1" thickBot="1" x14ac:dyDescent="0.25">
      <c r="B20" s="3" t="s">
        <v>243</v>
      </c>
      <c r="C20" s="26">
        <v>0</v>
      </c>
      <c r="D20" s="26">
        <v>2</v>
      </c>
      <c r="E20" s="26">
        <v>0</v>
      </c>
      <c r="F20" s="26">
        <v>2</v>
      </c>
      <c r="G20" s="26">
        <v>62</v>
      </c>
      <c r="H20" s="26">
        <v>0</v>
      </c>
      <c r="I20" s="26">
        <v>62</v>
      </c>
    </row>
    <row r="21" spans="2:9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</row>
    <row r="22" spans="2:9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</row>
    <row r="23" spans="2:9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8</v>
      </c>
      <c r="H24" s="26">
        <v>0</v>
      </c>
      <c r="I24" s="26">
        <v>8</v>
      </c>
    </row>
    <row r="25" spans="2:9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1</v>
      </c>
      <c r="F25" s="26">
        <v>1</v>
      </c>
      <c r="G25" s="26">
        <v>84</v>
      </c>
      <c r="H25" s="26">
        <v>0</v>
      </c>
      <c r="I25" s="26">
        <v>84</v>
      </c>
    </row>
    <row r="26" spans="2:9" ht="20.100000000000001" customHeight="1" thickBot="1" x14ac:dyDescent="0.25">
      <c r="B26" s="5" t="s">
        <v>244</v>
      </c>
      <c r="C26" s="26">
        <v>21</v>
      </c>
      <c r="D26" s="26">
        <v>7</v>
      </c>
      <c r="E26" s="26">
        <v>9</v>
      </c>
      <c r="F26" s="26">
        <v>37</v>
      </c>
      <c r="G26" s="26">
        <v>416</v>
      </c>
      <c r="H26" s="26">
        <v>1</v>
      </c>
      <c r="I26" s="26">
        <v>417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86" t="s">
        <v>158</v>
      </c>
      <c r="D8" s="87"/>
      <c r="E8" s="87"/>
      <c r="F8" s="87"/>
      <c r="G8" s="87"/>
      <c r="H8" s="88"/>
    </row>
    <row r="9" spans="2:12" ht="41.25" customHeight="1" x14ac:dyDescent="0.2">
      <c r="C9" s="67" t="s">
        <v>159</v>
      </c>
      <c r="D9" s="67"/>
      <c r="E9" s="67" t="s">
        <v>160</v>
      </c>
      <c r="F9" s="67"/>
      <c r="G9" s="67" t="s">
        <v>161</v>
      </c>
      <c r="H9" s="67" t="s">
        <v>56</v>
      </c>
    </row>
    <row r="10" spans="2:12" ht="41.25" customHeight="1" thickBot="1" x14ac:dyDescent="0.25">
      <c r="C10" s="9" t="s">
        <v>162</v>
      </c>
      <c r="D10" s="9" t="s">
        <v>163</v>
      </c>
      <c r="E10" s="9" t="s">
        <v>164</v>
      </c>
      <c r="F10" s="9" t="s">
        <v>165</v>
      </c>
      <c r="G10" s="68"/>
      <c r="H10" s="68"/>
      <c r="J10" s="44" t="s">
        <v>249</v>
      </c>
      <c r="K10" s="44" t="s">
        <v>250</v>
      </c>
      <c r="L10" s="44" t="s">
        <v>34</v>
      </c>
    </row>
    <row r="11" spans="2:12" ht="20.100000000000001" customHeight="1" thickBot="1" x14ac:dyDescent="0.25">
      <c r="B11" s="45" t="s">
        <v>251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00000000000001" customHeight="1" thickBot="1" x14ac:dyDescent="0.25">
      <c r="B12" s="3" t="s">
        <v>252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00000000000001" customHeight="1" thickBot="1" x14ac:dyDescent="0.25">
      <c r="B13" s="3" t="s">
        <v>253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00000000000001" customHeight="1" thickBot="1" x14ac:dyDescent="0.25">
      <c r="B14" s="3" t="s">
        <v>254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00000000000001" customHeight="1" thickBot="1" x14ac:dyDescent="0.25">
      <c r="B15" s="3" t="s">
        <v>255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00000000000001" customHeight="1" thickBot="1" x14ac:dyDescent="0.25">
      <c r="B16" s="3" t="s">
        <v>256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00000000000001" customHeight="1" thickBot="1" x14ac:dyDescent="0.25">
      <c r="B17" s="3" t="s">
        <v>257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00000000000001" customHeight="1" thickBot="1" x14ac:dyDescent="0.25">
      <c r="B18" s="3" t="s">
        <v>258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00000000000001" customHeight="1" thickBot="1" x14ac:dyDescent="0.25">
      <c r="B19" s="3" t="s">
        <v>259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00000000000001" customHeight="1" thickBot="1" x14ac:dyDescent="0.25">
      <c r="B20" s="3" t="s">
        <v>260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00000000000001" customHeight="1" thickBot="1" x14ac:dyDescent="0.25">
      <c r="B21" s="3" t="s">
        <v>261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00000000000001" customHeight="1" thickBot="1" x14ac:dyDescent="0.25">
      <c r="B22" s="3" t="s">
        <v>262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00000000000001" customHeight="1" thickBot="1" x14ac:dyDescent="0.25">
      <c r="B23" s="3" t="s">
        <v>263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00000000000001" customHeight="1" thickBot="1" x14ac:dyDescent="0.25">
      <c r="B24" s="3" t="s">
        <v>264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00000000000001" customHeight="1" thickBot="1" x14ac:dyDescent="0.25">
      <c r="B25" s="3" t="s">
        <v>265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00000000000001" customHeight="1" thickBot="1" x14ac:dyDescent="0.25">
      <c r="B26" s="4" t="s">
        <v>266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00000000000001" customHeight="1" thickBot="1" x14ac:dyDescent="0.25">
      <c r="B27" s="5" t="s">
        <v>267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00000000000001" customHeight="1" thickBot="1" x14ac:dyDescent="0.25">
      <c r="B28" s="3" t="s">
        <v>268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00000000000001" customHeight="1" thickBot="1" x14ac:dyDescent="0.25">
      <c r="B29" s="3" t="s">
        <v>269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00000000000001" customHeight="1" thickBot="1" x14ac:dyDescent="0.25">
      <c r="B30" s="3" t="s">
        <v>270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00000000000001" customHeight="1" thickBot="1" x14ac:dyDescent="0.25">
      <c r="B31" s="3" t="s">
        <v>271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00000000000001" customHeight="1" thickBot="1" x14ac:dyDescent="0.25">
      <c r="B32" s="3" t="s">
        <v>272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00000000000001" customHeight="1" thickBot="1" x14ac:dyDescent="0.25">
      <c r="B33" s="3" t="s">
        <v>273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00000000000001" customHeight="1" thickBot="1" x14ac:dyDescent="0.25">
      <c r="B34" s="3" t="s">
        <v>274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00000000000001" customHeight="1" thickBot="1" x14ac:dyDescent="0.25">
      <c r="B35" s="3" t="s">
        <v>275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00000000000001" customHeight="1" thickBot="1" x14ac:dyDescent="0.25">
      <c r="B36" s="3" t="s">
        <v>276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00000000000001" customHeight="1" thickBot="1" x14ac:dyDescent="0.25">
      <c r="B37" s="3" t="s">
        <v>277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00000000000001" customHeight="1" thickBot="1" x14ac:dyDescent="0.25">
      <c r="B38" s="3" t="s">
        <v>278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00000000000001" customHeight="1" thickBot="1" x14ac:dyDescent="0.25">
      <c r="B39" s="3" t="s">
        <v>279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00000000000001" customHeight="1" thickBot="1" x14ac:dyDescent="0.25">
      <c r="B40" s="3" t="s">
        <v>280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00000000000001" customHeight="1" thickBot="1" x14ac:dyDescent="0.25">
      <c r="B41" s="3" t="s">
        <v>281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00000000000001" customHeight="1" thickBot="1" x14ac:dyDescent="0.25">
      <c r="B42" s="3" t="s">
        <v>282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00000000000001" customHeight="1" thickBot="1" x14ac:dyDescent="0.25">
      <c r="B43" s="3" t="s">
        <v>283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00000000000001" customHeight="1" thickBot="1" x14ac:dyDescent="0.25">
      <c r="B44" s="3" t="s">
        <v>284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00000000000001" customHeight="1" thickBot="1" x14ac:dyDescent="0.25">
      <c r="B45" s="3" t="s">
        <v>285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00000000000001" customHeight="1" thickBot="1" x14ac:dyDescent="0.25">
      <c r="B46" s="3" t="s">
        <v>286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00000000000001" customHeight="1" thickBot="1" x14ac:dyDescent="0.25">
      <c r="B47" s="3" t="s">
        <v>287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00000000000001" customHeight="1" thickBot="1" x14ac:dyDescent="0.25">
      <c r="B48" s="3" t="s">
        <v>288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00000000000001" customHeight="1" thickBot="1" x14ac:dyDescent="0.25">
      <c r="B49" s="3" t="s">
        <v>289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00000000000001" customHeight="1" thickBot="1" x14ac:dyDescent="0.25">
      <c r="B50" s="3" t="s">
        <v>290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00000000000001" customHeight="1" thickBot="1" x14ac:dyDescent="0.25">
      <c r="B51" s="3" t="s">
        <v>291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00000000000001" customHeight="1" thickBot="1" x14ac:dyDescent="0.25">
      <c r="B52" s="3" t="s">
        <v>292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00000000000001" customHeight="1" thickBot="1" x14ac:dyDescent="0.25">
      <c r="B53" s="3" t="s">
        <v>293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00000000000001" customHeight="1" thickBot="1" x14ac:dyDescent="0.25">
      <c r="B54" s="3" t="s">
        <v>294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00000000000001" customHeight="1" thickBot="1" x14ac:dyDescent="0.25">
      <c r="B55" s="3" t="s">
        <v>295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00000000000001" customHeight="1" thickBot="1" x14ac:dyDescent="0.25">
      <c r="B56" s="3" t="s">
        <v>296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00000000000001" customHeight="1" thickBot="1" x14ac:dyDescent="0.25">
      <c r="B57" s="3" t="s">
        <v>297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00000000000001" customHeight="1" thickBot="1" x14ac:dyDescent="0.25">
      <c r="B58" s="3" t="s">
        <v>298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00000000000001" customHeight="1" thickBot="1" x14ac:dyDescent="0.25">
      <c r="B59" s="3" t="s">
        <v>299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00000000000001" customHeight="1" thickBot="1" x14ac:dyDescent="0.25">
      <c r="B60" s="3" t="s">
        <v>300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00000000000001" customHeight="1" thickBot="1" x14ac:dyDescent="0.25">
      <c r="B61" s="3" t="s">
        <v>301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00000000000001" customHeight="1" thickBot="1" x14ac:dyDescent="0.25">
      <c r="B62" s="3" t="s">
        <v>302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00000000000001" customHeight="1" thickBot="1" x14ac:dyDescent="0.25">
      <c r="B63" s="3" t="s">
        <v>303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00000000000001" customHeight="1" thickBot="1" x14ac:dyDescent="0.25">
      <c r="B64" s="3" t="s">
        <v>304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00000000000001" customHeight="1" thickBot="1" x14ac:dyDescent="0.25">
      <c r="B65" s="3" t="s">
        <v>305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00000000000001" customHeight="1" thickBot="1" x14ac:dyDescent="0.25">
      <c r="B66" s="3" t="s">
        <v>306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00000000000001" customHeight="1" thickBot="1" x14ac:dyDescent="0.25">
      <c r="B67" s="3" t="s">
        <v>307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00000000000001" customHeight="1" thickBot="1" x14ac:dyDescent="0.25">
      <c r="B68" s="3" t="s">
        <v>308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00000000000001" customHeight="1" thickBot="1" x14ac:dyDescent="0.25">
      <c r="B69" s="3" t="s">
        <v>309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00000000000001" customHeight="1" thickBot="1" x14ac:dyDescent="0.25">
      <c r="B70" s="3" t="s">
        <v>310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00000000000001" customHeight="1" thickBot="1" x14ac:dyDescent="0.25">
      <c r="B71" s="3" t="s">
        <v>311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00000000000001" customHeight="1" thickBot="1" x14ac:dyDescent="0.25">
      <c r="B72" s="3" t="s">
        <v>312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00000000000001" customHeight="1" thickBot="1" x14ac:dyDescent="0.25">
      <c r="B73" s="3" t="s">
        <v>313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00000000000001" customHeight="1" thickBot="1" x14ac:dyDescent="0.25">
      <c r="B74" s="3" t="s">
        <v>314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00000000000001" customHeight="1" thickBot="1" x14ac:dyDescent="0.25">
      <c r="B75" s="3" t="s">
        <v>315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00000000000001" customHeight="1" thickBot="1" x14ac:dyDescent="0.25">
      <c r="B76" s="3" t="s">
        <v>316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00000000000001" customHeight="1" thickBot="1" x14ac:dyDescent="0.25">
      <c r="B77" s="3" t="s">
        <v>317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00000000000001" customHeight="1" thickBot="1" x14ac:dyDescent="0.25">
      <c r="B78" s="3" t="s">
        <v>318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00000000000001" customHeight="1" thickBot="1" x14ac:dyDescent="0.25">
      <c r="B79" s="3" t="s">
        <v>319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00000000000001" customHeight="1" thickBot="1" x14ac:dyDescent="0.25">
      <c r="B80" s="3" t="s">
        <v>320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00000000000001" customHeight="1" thickBot="1" x14ac:dyDescent="0.25">
      <c r="B81" s="3" t="s">
        <v>321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00000000000001" customHeight="1" thickBot="1" x14ac:dyDescent="0.25">
      <c r="B82" s="3" t="s">
        <v>322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00000000000001" customHeight="1" thickBot="1" x14ac:dyDescent="0.25">
      <c r="B83" s="3" t="s">
        <v>323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00000000000001" customHeight="1" thickBot="1" x14ac:dyDescent="0.25">
      <c r="B84" s="3" t="s">
        <v>324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00000000000001" customHeight="1" thickBot="1" x14ac:dyDescent="0.25">
      <c r="B85" s="3" t="s">
        <v>325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00000000000001" customHeight="1" thickBot="1" x14ac:dyDescent="0.25">
      <c r="B86" s="3" t="s">
        <v>326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00000000000001" customHeight="1" thickBot="1" x14ac:dyDescent="0.25">
      <c r="B87" s="3" t="s">
        <v>327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00000000000001" customHeight="1" thickBot="1" x14ac:dyDescent="0.25">
      <c r="B88" s="3" t="s">
        <v>328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00000000000001" customHeight="1" thickBot="1" x14ac:dyDescent="0.25">
      <c r="B89" s="3" t="s">
        <v>329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00000000000001" customHeight="1" thickBot="1" x14ac:dyDescent="0.25">
      <c r="B90" s="3" t="s">
        <v>330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00000000000001" customHeight="1" thickBot="1" x14ac:dyDescent="0.25">
      <c r="B91" s="3" t="s">
        <v>331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00000000000001" customHeight="1" thickBot="1" x14ac:dyDescent="0.25">
      <c r="B92" s="3" t="s">
        <v>332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00000000000001" customHeight="1" thickBot="1" x14ac:dyDescent="0.25">
      <c r="B93" s="3" t="s">
        <v>333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00000000000001" customHeight="1" thickBot="1" x14ac:dyDescent="0.25">
      <c r="B94" s="3" t="s">
        <v>334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00000000000001" customHeight="1" thickBot="1" x14ac:dyDescent="0.25">
      <c r="B95" s="3" t="s">
        <v>335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00000000000001" customHeight="1" thickBot="1" x14ac:dyDescent="0.25">
      <c r="B96" s="3" t="s">
        <v>336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00000000000001" customHeight="1" thickBot="1" x14ac:dyDescent="0.25">
      <c r="B97" s="3" t="s">
        <v>337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00000000000001" customHeight="1" thickBot="1" x14ac:dyDescent="0.25">
      <c r="B98" s="3" t="s">
        <v>338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00000000000001" customHeight="1" thickBot="1" x14ac:dyDescent="0.25">
      <c r="B99" s="3" t="s">
        <v>339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00000000000001" customHeight="1" thickBot="1" x14ac:dyDescent="0.25">
      <c r="B100" s="3" t="s">
        <v>340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00000000000001" customHeight="1" thickBot="1" x14ac:dyDescent="0.25">
      <c r="B101" s="3" t="s">
        <v>341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00000000000001" customHeight="1" thickBot="1" x14ac:dyDescent="0.25">
      <c r="B102" s="3" t="s">
        <v>342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00000000000001" customHeight="1" thickBot="1" x14ac:dyDescent="0.25">
      <c r="B103" s="3" t="s">
        <v>343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00000000000001" customHeight="1" thickBot="1" x14ac:dyDescent="0.25">
      <c r="B104" s="3" t="s">
        <v>344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00000000000001" customHeight="1" thickBot="1" x14ac:dyDescent="0.25">
      <c r="B105" s="3" t="s">
        <v>345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00000000000001" customHeight="1" thickBot="1" x14ac:dyDescent="0.25">
      <c r="B106" s="3" t="s">
        <v>346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00000000000001" customHeight="1" thickBot="1" x14ac:dyDescent="0.25">
      <c r="B107" s="3" t="s">
        <v>347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00000000000001" customHeight="1" thickBot="1" x14ac:dyDescent="0.25">
      <c r="B108" s="3" t="s">
        <v>348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00000000000001" customHeight="1" thickBot="1" x14ac:dyDescent="0.25">
      <c r="B109" s="3" t="s">
        <v>349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00000000000001" customHeight="1" thickBot="1" x14ac:dyDescent="0.25">
      <c r="B110" s="3" t="s">
        <v>350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00000000000001" customHeight="1" thickBot="1" x14ac:dyDescent="0.25">
      <c r="B111" s="3" t="s">
        <v>351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00000000000001" customHeight="1" thickBot="1" x14ac:dyDescent="0.25">
      <c r="B112" s="3" t="s">
        <v>352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00000000000001" customHeight="1" thickBot="1" x14ac:dyDescent="0.25">
      <c r="B113" s="3" t="s">
        <v>353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00000000000001" customHeight="1" thickBot="1" x14ac:dyDescent="0.25">
      <c r="B114" s="3" t="s">
        <v>354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00000000000001" customHeight="1" thickBot="1" x14ac:dyDescent="0.25">
      <c r="B115" s="3" t="s">
        <v>355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00000000000001" customHeight="1" thickBot="1" x14ac:dyDescent="0.25">
      <c r="B116" s="3" t="s">
        <v>356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00000000000001" customHeight="1" thickBot="1" x14ac:dyDescent="0.25">
      <c r="B117" s="3" t="s">
        <v>357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00000000000001" customHeight="1" thickBot="1" x14ac:dyDescent="0.25">
      <c r="B118" s="3" t="s">
        <v>358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00000000000001" customHeight="1" thickBot="1" x14ac:dyDescent="0.25">
      <c r="B119" s="3" t="s">
        <v>359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00000000000001" customHeight="1" thickBot="1" x14ac:dyDescent="0.25">
      <c r="B120" s="3" t="s">
        <v>360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00000000000001" customHeight="1" thickBot="1" x14ac:dyDescent="0.25">
      <c r="B121" s="3" t="s">
        <v>361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00000000000001" customHeight="1" thickBot="1" x14ac:dyDescent="0.25">
      <c r="B122" s="3" t="s">
        <v>362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00000000000001" customHeight="1" thickBot="1" x14ac:dyDescent="0.25">
      <c r="B123" s="3" t="s">
        <v>363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00000000000001" customHeight="1" thickBot="1" x14ac:dyDescent="0.25">
      <c r="B124" s="3" t="s">
        <v>364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00000000000001" customHeight="1" thickBot="1" x14ac:dyDescent="0.25">
      <c r="B125" s="3" t="s">
        <v>365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00000000000001" customHeight="1" thickBot="1" x14ac:dyDescent="0.25">
      <c r="B126" s="3" t="s">
        <v>366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00000000000001" customHeight="1" thickBot="1" x14ac:dyDescent="0.25">
      <c r="B127" s="3" t="s">
        <v>367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00000000000001" customHeight="1" thickBot="1" x14ac:dyDescent="0.25">
      <c r="B128" s="3" t="s">
        <v>368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00000000000001" customHeight="1" thickBot="1" x14ac:dyDescent="0.25">
      <c r="B129" s="3" t="s">
        <v>369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00000000000001" customHeight="1" thickBot="1" x14ac:dyDescent="0.25">
      <c r="B130" s="3" t="s">
        <v>370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00000000000001" customHeight="1" thickBot="1" x14ac:dyDescent="0.25">
      <c r="B131" s="3" t="s">
        <v>371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00000000000001" customHeight="1" thickBot="1" x14ac:dyDescent="0.25">
      <c r="B132" s="3" t="s">
        <v>372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00000000000001" customHeight="1" thickBot="1" x14ac:dyDescent="0.25">
      <c r="B133" s="3" t="s">
        <v>373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00000000000001" customHeight="1" thickBot="1" x14ac:dyDescent="0.25">
      <c r="B134" s="3" t="s">
        <v>374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00000000000001" customHeight="1" thickBot="1" x14ac:dyDescent="0.25">
      <c r="B135" s="3" t="s">
        <v>375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25">
      <c r="B136" s="3" t="s">
        <v>195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25">
      <c r="B137" s="3" t="s">
        <v>376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00000000000001" customHeight="1" thickBot="1" x14ac:dyDescent="0.25">
      <c r="B138" s="3" t="s">
        <v>377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9.25" thickBot="1" x14ac:dyDescent="0.25">
      <c r="B139" s="3" t="s">
        <v>378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00000000000001" customHeight="1" thickBot="1" x14ac:dyDescent="0.25">
      <c r="B140" s="3" t="s">
        <v>379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00000000000001" customHeight="1" thickBot="1" x14ac:dyDescent="0.25">
      <c r="B141" s="3" t="s">
        <v>380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00000000000001" customHeight="1" thickBot="1" x14ac:dyDescent="0.25">
      <c r="B142" s="3" t="s">
        <v>381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00000000000001" customHeight="1" thickBot="1" x14ac:dyDescent="0.25">
      <c r="B143" s="3" t="s">
        <v>382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00000000000001" customHeight="1" thickBot="1" x14ac:dyDescent="0.25">
      <c r="B144" s="3" t="s">
        <v>383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00000000000001" customHeight="1" thickBot="1" x14ac:dyDescent="0.25">
      <c r="B145" s="3" t="s">
        <v>384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00000000000001" customHeight="1" thickBot="1" x14ac:dyDescent="0.25">
      <c r="B146" s="3" t="s">
        <v>385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00000000000001" customHeight="1" thickBot="1" x14ac:dyDescent="0.25">
      <c r="B147" s="3" t="s">
        <v>166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00000000000001" customHeight="1" thickBot="1" x14ac:dyDescent="0.25">
      <c r="B148" s="3" t="s">
        <v>386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00000000000001" customHeight="1" thickBot="1" x14ac:dyDescent="0.25">
      <c r="B149" s="3" t="s">
        <v>387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00000000000001" customHeight="1" thickBot="1" x14ac:dyDescent="0.25">
      <c r="B150" s="3" t="s">
        <v>388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00000000000001" customHeight="1" thickBot="1" x14ac:dyDescent="0.25">
      <c r="B151" s="3" t="s">
        <v>389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00000000000001" customHeight="1" thickBot="1" x14ac:dyDescent="0.25">
      <c r="B152" s="3" t="s">
        <v>390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00000000000001" customHeight="1" thickBot="1" x14ac:dyDescent="0.25">
      <c r="B153" s="3" t="s">
        <v>391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00000000000001" customHeight="1" thickBot="1" x14ac:dyDescent="0.25">
      <c r="B154" s="3" t="s">
        <v>392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00000000000001" customHeight="1" thickBot="1" x14ac:dyDescent="0.25">
      <c r="B155" s="3" t="s">
        <v>393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00000000000001" customHeight="1" thickBot="1" x14ac:dyDescent="0.25">
      <c r="B156" s="3" t="s">
        <v>394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00000000000001" customHeight="1" thickBot="1" x14ac:dyDescent="0.25">
      <c r="B157" s="3" t="s">
        <v>395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00000000000001" customHeight="1" thickBot="1" x14ac:dyDescent="0.25">
      <c r="B158" s="3" t="s">
        <v>396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00000000000001" customHeight="1" thickBot="1" x14ac:dyDescent="0.25">
      <c r="B159" s="3" t="s">
        <v>397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00000000000001" customHeight="1" thickBot="1" x14ac:dyDescent="0.25">
      <c r="B160" s="3" t="s">
        <v>398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00000000000001" customHeight="1" thickBot="1" x14ac:dyDescent="0.25">
      <c r="B161" s="3" t="s">
        <v>399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00000000000001" customHeight="1" thickBot="1" x14ac:dyDescent="0.25">
      <c r="B162" s="3" t="s">
        <v>400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00000000000001" customHeight="1" thickBot="1" x14ac:dyDescent="0.25">
      <c r="B163" s="3" t="s">
        <v>401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00000000000001" customHeight="1" thickBot="1" x14ac:dyDescent="0.25">
      <c r="B164" s="3" t="s">
        <v>402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00000000000001" customHeight="1" thickBot="1" x14ac:dyDescent="0.25">
      <c r="B165" s="3" t="s">
        <v>403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00000000000001" customHeight="1" thickBot="1" x14ac:dyDescent="0.25">
      <c r="B166" s="3" t="s">
        <v>404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00000000000001" customHeight="1" thickBot="1" x14ac:dyDescent="0.25">
      <c r="B167" s="3" t="s">
        <v>405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00000000000001" customHeight="1" thickBot="1" x14ac:dyDescent="0.25">
      <c r="B168" s="3" t="s">
        <v>406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00000000000001" customHeight="1" thickBot="1" x14ac:dyDescent="0.25">
      <c r="B169" s="3" t="s">
        <v>407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00000000000001" customHeight="1" thickBot="1" x14ac:dyDescent="0.25">
      <c r="B170" s="3" t="s">
        <v>408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00000000000001" customHeight="1" thickBot="1" x14ac:dyDescent="0.25">
      <c r="B171" s="3" t="s">
        <v>409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00000000000001" customHeight="1" thickBot="1" x14ac:dyDescent="0.25">
      <c r="B172" s="3" t="s">
        <v>410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00000000000001" customHeight="1" thickBot="1" x14ac:dyDescent="0.25">
      <c r="B173" s="3" t="s">
        <v>411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00000000000001" customHeight="1" thickBot="1" x14ac:dyDescent="0.25">
      <c r="B174" s="3" t="s">
        <v>412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00000000000001" customHeight="1" thickBot="1" x14ac:dyDescent="0.25">
      <c r="B175" s="3" t="s">
        <v>413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00000000000001" customHeight="1" thickBot="1" x14ac:dyDescent="0.25">
      <c r="B176" s="3" t="s">
        <v>414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00000000000001" customHeight="1" thickBot="1" x14ac:dyDescent="0.25">
      <c r="B177" s="3" t="s">
        <v>415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00000000000001" customHeight="1" thickBot="1" x14ac:dyDescent="0.25">
      <c r="B178" s="3" t="s">
        <v>416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00000000000001" customHeight="1" thickBot="1" x14ac:dyDescent="0.25">
      <c r="B179" s="3" t="s">
        <v>417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00000000000001" customHeight="1" thickBot="1" x14ac:dyDescent="0.25">
      <c r="B180" s="3" t="s">
        <v>418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00000000000001" customHeight="1" thickBot="1" x14ac:dyDescent="0.25">
      <c r="B181" s="3" t="s">
        <v>419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00000000000001" customHeight="1" thickBot="1" x14ac:dyDescent="0.25">
      <c r="B182" s="3" t="s">
        <v>420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00000000000001" customHeight="1" thickBot="1" x14ac:dyDescent="0.25">
      <c r="B183" s="3" t="s">
        <v>421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00000000000001" customHeight="1" thickBot="1" x14ac:dyDescent="0.25">
      <c r="B184" s="3" t="s">
        <v>422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00000000000001" customHeight="1" thickBot="1" x14ac:dyDescent="0.25">
      <c r="B185" s="3" t="s">
        <v>423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00000000000001" customHeight="1" thickBot="1" x14ac:dyDescent="0.25">
      <c r="B186" s="3" t="s">
        <v>424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00000000000001" customHeight="1" thickBot="1" x14ac:dyDescent="0.25">
      <c r="B187" s="3" t="s">
        <v>425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00000000000001" customHeight="1" thickBot="1" x14ac:dyDescent="0.25">
      <c r="B188" s="3" t="s">
        <v>426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00000000000001" customHeight="1" thickBot="1" x14ac:dyDescent="0.25">
      <c r="B189" s="3" t="s">
        <v>427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00000000000001" customHeight="1" thickBot="1" x14ac:dyDescent="0.25">
      <c r="B190" s="3" t="s">
        <v>428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00000000000001" customHeight="1" thickBot="1" x14ac:dyDescent="0.25">
      <c r="B191" s="3" t="s">
        <v>429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00000000000001" customHeight="1" thickBot="1" x14ac:dyDescent="0.25">
      <c r="B192" s="3" t="s">
        <v>430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00000000000001" customHeight="1" thickBot="1" x14ac:dyDescent="0.25">
      <c r="B193" s="3" t="s">
        <v>431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00000000000001" customHeight="1" thickBot="1" x14ac:dyDescent="0.25">
      <c r="B194" s="3" t="s">
        <v>432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00000000000001" customHeight="1" thickBot="1" x14ac:dyDescent="0.25">
      <c r="B195" s="3" t="s">
        <v>433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00000000000001" customHeight="1" thickBot="1" x14ac:dyDescent="0.25">
      <c r="B196" s="3" t="s">
        <v>434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00000000000001" customHeight="1" thickBot="1" x14ac:dyDescent="0.25">
      <c r="B197" s="3" t="s">
        <v>435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00000000000001" customHeight="1" thickBot="1" x14ac:dyDescent="0.25">
      <c r="B198" s="3" t="s">
        <v>436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00000000000001" customHeight="1" thickBot="1" x14ac:dyDescent="0.25">
      <c r="B199" s="3" t="s">
        <v>437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00000000000001" customHeight="1" thickBot="1" x14ac:dyDescent="0.25">
      <c r="B200" s="3" t="s">
        <v>438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00000000000001" customHeight="1" thickBot="1" x14ac:dyDescent="0.25">
      <c r="B201" s="3" t="s">
        <v>439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00000000000001" customHeight="1" thickBot="1" x14ac:dyDescent="0.25">
      <c r="B202" s="3" t="s">
        <v>440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00000000000001" customHeight="1" thickBot="1" x14ac:dyDescent="0.25">
      <c r="B203" s="3" t="s">
        <v>441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00000000000001" customHeight="1" thickBot="1" x14ac:dyDescent="0.25">
      <c r="B204" s="3" t="s">
        <v>442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00000000000001" customHeight="1" thickBot="1" x14ac:dyDescent="0.25">
      <c r="B205" s="3" t="s">
        <v>443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00000000000001" customHeight="1" thickBot="1" x14ac:dyDescent="0.25">
      <c r="B206" s="3" t="s">
        <v>444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00000000000001" customHeight="1" thickBot="1" x14ac:dyDescent="0.25">
      <c r="B207" s="3" t="s">
        <v>445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00000000000001" customHeight="1" thickBot="1" x14ac:dyDescent="0.25">
      <c r="B208" s="3" t="s">
        <v>446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00000000000001" customHeight="1" thickBot="1" x14ac:dyDescent="0.25">
      <c r="B209" s="3" t="s">
        <v>447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00000000000001" customHeight="1" thickBot="1" x14ac:dyDescent="0.25">
      <c r="B210" s="3" t="s">
        <v>448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00000000000001" customHeight="1" thickBot="1" x14ac:dyDescent="0.25">
      <c r="B211" s="3" t="s">
        <v>449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00000000000001" customHeight="1" thickBot="1" x14ac:dyDescent="0.25">
      <c r="B212" s="3" t="s">
        <v>450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00000000000001" customHeight="1" thickBot="1" x14ac:dyDescent="0.25">
      <c r="B213" s="3" t="s">
        <v>451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00000000000001" customHeight="1" thickBot="1" x14ac:dyDescent="0.25">
      <c r="B214" s="3" t="s">
        <v>452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00000000000001" customHeight="1" thickBot="1" x14ac:dyDescent="0.25">
      <c r="B215" s="3" t="s">
        <v>453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00000000000001" customHeight="1" thickBot="1" x14ac:dyDescent="0.25">
      <c r="B216" s="3" t="s">
        <v>454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00000000000001" customHeight="1" thickBot="1" x14ac:dyDescent="0.25">
      <c r="B217" s="3" t="s">
        <v>455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00000000000001" customHeight="1" thickBot="1" x14ac:dyDescent="0.25">
      <c r="B218" s="3" t="s">
        <v>456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00000000000001" customHeight="1" thickBot="1" x14ac:dyDescent="0.25">
      <c r="B219" s="3" t="s">
        <v>457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00000000000001" customHeight="1" thickBot="1" x14ac:dyDescent="0.25">
      <c r="B220" s="3" t="s">
        <v>458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00000000000001" customHeight="1" thickBot="1" x14ac:dyDescent="0.25">
      <c r="B221" s="3" t="s">
        <v>459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00000000000001" customHeight="1" thickBot="1" x14ac:dyDescent="0.25">
      <c r="B222" s="3" t="s">
        <v>460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00000000000001" customHeight="1" thickBot="1" x14ac:dyDescent="0.25">
      <c r="B223" s="3" t="s">
        <v>461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00000000000001" customHeight="1" thickBot="1" x14ac:dyDescent="0.25">
      <c r="B224" s="3" t="s">
        <v>462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00000000000001" customHeight="1" thickBot="1" x14ac:dyDescent="0.25">
      <c r="B225" s="3" t="s">
        <v>463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00000000000001" customHeight="1" thickBot="1" x14ac:dyDescent="0.25">
      <c r="B226" s="3" t="s">
        <v>464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00000000000001" customHeight="1" thickBot="1" x14ac:dyDescent="0.25">
      <c r="B227" s="3" t="s">
        <v>465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00000000000001" customHeight="1" thickBot="1" x14ac:dyDescent="0.25">
      <c r="B228" s="3" t="s">
        <v>466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00000000000001" customHeight="1" thickBot="1" x14ac:dyDescent="0.25">
      <c r="B229" s="3" t="s">
        <v>467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00000000000001" customHeight="1" thickBot="1" x14ac:dyDescent="0.25">
      <c r="B230" s="3" t="s">
        <v>468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00000000000001" customHeight="1" thickBot="1" x14ac:dyDescent="0.25">
      <c r="B231" s="3" t="s">
        <v>469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00000000000001" customHeight="1" thickBot="1" x14ac:dyDescent="0.25">
      <c r="B232" s="3" t="s">
        <v>470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00000000000001" customHeight="1" thickBot="1" x14ac:dyDescent="0.25">
      <c r="B233" s="3" t="s">
        <v>471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00000000000001" customHeight="1" thickBot="1" x14ac:dyDescent="0.25">
      <c r="B234" s="3" t="s">
        <v>472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00000000000001" customHeight="1" thickBot="1" x14ac:dyDescent="0.25">
      <c r="B235" s="3" t="s">
        <v>473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00000000000001" customHeight="1" thickBot="1" x14ac:dyDescent="0.25">
      <c r="B236" s="3" t="s">
        <v>474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00000000000001" customHeight="1" thickBot="1" x14ac:dyDescent="0.25">
      <c r="B237" s="3" t="s">
        <v>475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00000000000001" customHeight="1" thickBot="1" x14ac:dyDescent="0.25">
      <c r="B238" s="3" t="s">
        <v>476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00000000000001" customHeight="1" thickBot="1" x14ac:dyDescent="0.25">
      <c r="B239" s="3" t="s">
        <v>477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00000000000001" customHeight="1" thickBot="1" x14ac:dyDescent="0.25">
      <c r="B240" s="3" t="s">
        <v>478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00000000000001" customHeight="1" thickBot="1" x14ac:dyDescent="0.25">
      <c r="B241" s="3" t="s">
        <v>479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00000000000001" customHeight="1" thickBot="1" x14ac:dyDescent="0.25">
      <c r="B242" s="3" t="s">
        <v>480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00000000000001" customHeight="1" thickBot="1" x14ac:dyDescent="0.25">
      <c r="B243" s="3" t="s">
        <v>481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00000000000001" customHeight="1" thickBot="1" x14ac:dyDescent="0.25">
      <c r="B244" s="3" t="s">
        <v>482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00000000000001" customHeight="1" thickBot="1" x14ac:dyDescent="0.25">
      <c r="B245" s="3" t="s">
        <v>483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00000000000001" customHeight="1" thickBot="1" x14ac:dyDescent="0.25">
      <c r="B246" s="3" t="s">
        <v>484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00000000000001" customHeight="1" thickBot="1" x14ac:dyDescent="0.25">
      <c r="B247" s="3" t="s">
        <v>485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00000000000001" customHeight="1" thickBot="1" x14ac:dyDescent="0.25">
      <c r="B248" s="3" t="s">
        <v>486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00000000000001" customHeight="1" thickBot="1" x14ac:dyDescent="0.25">
      <c r="B249" s="3" t="s">
        <v>487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00000000000001" customHeight="1" thickBot="1" x14ac:dyDescent="0.25">
      <c r="B250" s="3" t="s">
        <v>488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00000000000001" customHeight="1" thickBot="1" x14ac:dyDescent="0.25">
      <c r="B251" s="3" t="s">
        <v>489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00000000000001" customHeight="1" thickBot="1" x14ac:dyDescent="0.25">
      <c r="B252" s="3" t="s">
        <v>490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00000000000001" customHeight="1" thickBot="1" x14ac:dyDescent="0.25">
      <c r="B253" s="3" t="s">
        <v>491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00000000000001" customHeight="1" thickBot="1" x14ac:dyDescent="0.25">
      <c r="B254" s="3" t="s">
        <v>492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00000000000001" customHeight="1" thickBot="1" x14ac:dyDescent="0.25">
      <c r="B255" s="3" t="s">
        <v>493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00000000000001" customHeight="1" thickBot="1" x14ac:dyDescent="0.25">
      <c r="B256" s="3" t="s">
        <v>494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00000000000001" customHeight="1" thickBot="1" x14ac:dyDescent="0.25">
      <c r="B257" s="3" t="s">
        <v>495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00000000000001" customHeight="1" thickBot="1" x14ac:dyDescent="0.25">
      <c r="B258" s="3" t="s">
        <v>496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00000000000001" customHeight="1" thickBot="1" x14ac:dyDescent="0.25">
      <c r="B259" s="3" t="s">
        <v>497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00000000000001" customHeight="1" thickBot="1" x14ac:dyDescent="0.25">
      <c r="B260" s="3" t="s">
        <v>498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00000000000001" customHeight="1" thickBot="1" x14ac:dyDescent="0.25">
      <c r="B261" s="3" t="s">
        <v>499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00000000000001" customHeight="1" thickBot="1" x14ac:dyDescent="0.25">
      <c r="B262" s="3" t="s">
        <v>500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00000000000001" customHeight="1" thickBot="1" x14ac:dyDescent="0.25">
      <c r="B263" s="3" t="s">
        <v>501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00000000000001" customHeight="1" thickBot="1" x14ac:dyDescent="0.25">
      <c r="B264" s="3" t="s">
        <v>502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00000000000001" customHeight="1" thickBot="1" x14ac:dyDescent="0.25">
      <c r="B265" s="3" t="s">
        <v>503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00000000000001" customHeight="1" thickBot="1" x14ac:dyDescent="0.25">
      <c r="B266" s="3" t="s">
        <v>504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00000000000001" customHeight="1" thickBot="1" x14ac:dyDescent="0.25">
      <c r="B267" s="3" t="s">
        <v>505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00000000000001" customHeight="1" thickBot="1" x14ac:dyDescent="0.25">
      <c r="B268" s="3" t="s">
        <v>506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00000000000001" customHeight="1" thickBot="1" x14ac:dyDescent="0.25">
      <c r="B269" s="3" t="s">
        <v>507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00000000000001" customHeight="1" thickBot="1" x14ac:dyDescent="0.25">
      <c r="B270" s="3" t="s">
        <v>508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00000000000001" customHeight="1" thickBot="1" x14ac:dyDescent="0.25">
      <c r="B271" s="3" t="s">
        <v>509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00000000000001" customHeight="1" thickBot="1" x14ac:dyDescent="0.25">
      <c r="B272" s="3" t="s">
        <v>510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00000000000001" customHeight="1" thickBot="1" x14ac:dyDescent="0.25">
      <c r="B273" s="3" t="s">
        <v>511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00000000000001" customHeight="1" thickBot="1" x14ac:dyDescent="0.25">
      <c r="B274" s="3" t="s">
        <v>512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00000000000001" customHeight="1" thickBot="1" x14ac:dyDescent="0.25">
      <c r="B275" s="3" t="s">
        <v>513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00000000000001" customHeight="1" thickBot="1" x14ac:dyDescent="0.25">
      <c r="B276" s="3" t="s">
        <v>514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00000000000001" customHeight="1" thickBot="1" x14ac:dyDescent="0.25">
      <c r="B277" s="3" t="s">
        <v>515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00000000000001" customHeight="1" thickBot="1" x14ac:dyDescent="0.25">
      <c r="B278" s="3" t="s">
        <v>516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00000000000001" customHeight="1" thickBot="1" x14ac:dyDescent="0.25">
      <c r="B279" s="3" t="s">
        <v>517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00000000000001" customHeight="1" thickBot="1" x14ac:dyDescent="0.25">
      <c r="B280" s="3" t="s">
        <v>518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00000000000001" customHeight="1" thickBot="1" x14ac:dyDescent="0.25">
      <c r="B281" s="3" t="s">
        <v>519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00000000000001" customHeight="1" thickBot="1" x14ac:dyDescent="0.25">
      <c r="B282" s="3" t="s">
        <v>520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00000000000001" customHeight="1" thickBot="1" x14ac:dyDescent="0.25">
      <c r="B283" s="3" t="s">
        <v>521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00000000000001" customHeight="1" thickBot="1" x14ac:dyDescent="0.25">
      <c r="B284" s="3" t="s">
        <v>522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00000000000001" customHeight="1" thickBot="1" x14ac:dyDescent="0.25">
      <c r="B285" s="3" t="s">
        <v>523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00000000000001" customHeight="1" thickBot="1" x14ac:dyDescent="0.25">
      <c r="B286" s="3" t="s">
        <v>524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00000000000001" customHeight="1" thickBot="1" x14ac:dyDescent="0.25">
      <c r="B287" s="3" t="s">
        <v>525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00000000000001" customHeight="1" thickBot="1" x14ac:dyDescent="0.25">
      <c r="B288" s="3" t="s">
        <v>526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00000000000001" customHeight="1" thickBot="1" x14ac:dyDescent="0.25">
      <c r="B289" s="3" t="s">
        <v>527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00000000000001" customHeight="1" thickBot="1" x14ac:dyDescent="0.25">
      <c r="B290" s="3" t="s">
        <v>528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00000000000001" customHeight="1" thickBot="1" x14ac:dyDescent="0.25">
      <c r="B291" s="3" t="s">
        <v>529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00000000000001" customHeight="1" thickBot="1" x14ac:dyDescent="0.25">
      <c r="B292" s="3" t="s">
        <v>530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00000000000001" customHeight="1" thickBot="1" x14ac:dyDescent="0.25">
      <c r="B293" s="3" t="s">
        <v>531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00000000000001" customHeight="1" thickBot="1" x14ac:dyDescent="0.25">
      <c r="B294" s="3" t="s">
        <v>532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00000000000001" customHeight="1" thickBot="1" x14ac:dyDescent="0.25">
      <c r="B295" s="3" t="s">
        <v>533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00000000000001" customHeight="1" thickBot="1" x14ac:dyDescent="0.25">
      <c r="B296" s="3" t="s">
        <v>534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00000000000001" customHeight="1" thickBot="1" x14ac:dyDescent="0.25">
      <c r="B297" s="3" t="s">
        <v>535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00000000000001" customHeight="1" thickBot="1" x14ac:dyDescent="0.25">
      <c r="B298" s="3" t="s">
        <v>536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00000000000001" customHeight="1" thickBot="1" x14ac:dyDescent="0.25">
      <c r="B299" s="3" t="s">
        <v>537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00000000000001" customHeight="1" thickBot="1" x14ac:dyDescent="0.25">
      <c r="B300" s="3" t="s">
        <v>538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00000000000001" customHeight="1" thickBot="1" x14ac:dyDescent="0.25">
      <c r="B301" s="3" t="s">
        <v>539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00000000000001" customHeight="1" thickBot="1" x14ac:dyDescent="0.25">
      <c r="B302" s="3" t="s">
        <v>540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00000000000001" customHeight="1" thickBot="1" x14ac:dyDescent="0.25">
      <c r="B303" s="3" t="s">
        <v>541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00000000000001" customHeight="1" thickBot="1" x14ac:dyDescent="0.25">
      <c r="B304" s="3" t="s">
        <v>542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00000000000001" customHeight="1" thickBot="1" x14ac:dyDescent="0.25">
      <c r="B305" s="3" t="s">
        <v>543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00000000000001" customHeight="1" thickBot="1" x14ac:dyDescent="0.25">
      <c r="B306" s="3" t="s">
        <v>544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00000000000001" customHeight="1" thickBot="1" x14ac:dyDescent="0.25">
      <c r="B307" s="3" t="s">
        <v>545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00000000000001" customHeight="1" thickBot="1" x14ac:dyDescent="0.25">
      <c r="B308" s="3" t="s">
        <v>546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00000000000001" customHeight="1" thickBot="1" x14ac:dyDescent="0.25">
      <c r="B309" s="3" t="s">
        <v>547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00000000000001" customHeight="1" thickBot="1" x14ac:dyDescent="0.25">
      <c r="B310" s="3" t="s">
        <v>548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00000000000001" customHeight="1" thickBot="1" x14ac:dyDescent="0.25">
      <c r="B311" s="3" t="s">
        <v>549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00000000000001" customHeight="1" thickBot="1" x14ac:dyDescent="0.25">
      <c r="B312" s="3" t="s">
        <v>550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00000000000001" customHeight="1" thickBot="1" x14ac:dyDescent="0.25">
      <c r="B313" s="3" t="s">
        <v>551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00000000000001" customHeight="1" thickBot="1" x14ac:dyDescent="0.25">
      <c r="B314" s="3" t="s">
        <v>552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00000000000001" customHeight="1" thickBot="1" x14ac:dyDescent="0.25">
      <c r="B315" s="3" t="s">
        <v>553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00000000000001" customHeight="1" thickBot="1" x14ac:dyDescent="0.25">
      <c r="B316" s="3" t="s">
        <v>554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00000000000001" customHeight="1" thickBot="1" x14ac:dyDescent="0.25">
      <c r="B317" s="3" t="s">
        <v>555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00000000000001" customHeight="1" thickBot="1" x14ac:dyDescent="0.25">
      <c r="B318" s="3" t="s">
        <v>556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00000000000001" customHeight="1" thickBot="1" x14ac:dyDescent="0.25">
      <c r="B319" s="3" t="s">
        <v>557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00000000000001" customHeight="1" thickBot="1" x14ac:dyDescent="0.25">
      <c r="B320" s="3" t="s">
        <v>558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00000000000001" customHeight="1" thickBot="1" x14ac:dyDescent="0.25">
      <c r="B321" s="3" t="s">
        <v>559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00000000000001" customHeight="1" thickBot="1" x14ac:dyDescent="0.25">
      <c r="B322" s="3" t="s">
        <v>560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00000000000001" customHeight="1" thickBot="1" x14ac:dyDescent="0.25">
      <c r="B323" s="3" t="s">
        <v>561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00000000000001" customHeight="1" thickBot="1" x14ac:dyDescent="0.25">
      <c r="B324" s="3" t="s">
        <v>562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00000000000001" customHeight="1" thickBot="1" x14ac:dyDescent="0.25">
      <c r="B325" s="3" t="s">
        <v>563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00000000000001" customHeight="1" thickBot="1" x14ac:dyDescent="0.25">
      <c r="B326" s="3" t="s">
        <v>564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00000000000001" customHeight="1" thickBot="1" x14ac:dyDescent="0.25">
      <c r="B327" s="3" t="s">
        <v>565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00000000000001" customHeight="1" thickBot="1" x14ac:dyDescent="0.25">
      <c r="B328" s="3" t="s">
        <v>566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00000000000001" customHeight="1" thickBot="1" x14ac:dyDescent="0.25">
      <c r="B329" s="3" t="s">
        <v>567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00000000000001" customHeight="1" thickBot="1" x14ac:dyDescent="0.25">
      <c r="B330" s="3" t="s">
        <v>568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00000000000001" customHeight="1" thickBot="1" x14ac:dyDescent="0.25">
      <c r="B331" s="3" t="s">
        <v>569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00000000000001" customHeight="1" thickBot="1" x14ac:dyDescent="0.25">
      <c r="B332" s="3" t="s">
        <v>570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00000000000001" customHeight="1" thickBot="1" x14ac:dyDescent="0.25">
      <c r="B333" s="3" t="s">
        <v>571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00000000000001" customHeight="1" thickBot="1" x14ac:dyDescent="0.25">
      <c r="B334" s="3" t="s">
        <v>572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00000000000001" customHeight="1" thickBot="1" x14ac:dyDescent="0.25">
      <c r="B335" s="3" t="s">
        <v>573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00000000000001" customHeight="1" thickBot="1" x14ac:dyDescent="0.25">
      <c r="B336" s="3" t="s">
        <v>574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00000000000001" customHeight="1" thickBot="1" x14ac:dyDescent="0.25">
      <c r="B337" s="3" t="s">
        <v>575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00000000000001" customHeight="1" thickBot="1" x14ac:dyDescent="0.25">
      <c r="B338" s="3" t="s">
        <v>576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00000000000001" customHeight="1" thickBot="1" x14ac:dyDescent="0.25">
      <c r="B339" s="3" t="s">
        <v>577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00000000000001" customHeight="1" thickBot="1" x14ac:dyDescent="0.25">
      <c r="B340" s="3" t="s">
        <v>578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00000000000001" customHeight="1" thickBot="1" x14ac:dyDescent="0.25">
      <c r="B341" s="3" t="s">
        <v>579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00000000000001" customHeight="1" thickBot="1" x14ac:dyDescent="0.25">
      <c r="B342" s="3" t="s">
        <v>580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00000000000001" customHeight="1" thickBot="1" x14ac:dyDescent="0.25">
      <c r="B343" s="3" t="s">
        <v>581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00000000000001" customHeight="1" thickBot="1" x14ac:dyDescent="0.25">
      <c r="B344" s="3" t="s">
        <v>582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00000000000001" customHeight="1" thickBot="1" x14ac:dyDescent="0.25">
      <c r="B345" s="3" t="s">
        <v>583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00000000000001" customHeight="1" thickBot="1" x14ac:dyDescent="0.25">
      <c r="B346" s="3" t="s">
        <v>584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00000000000001" customHeight="1" thickBot="1" x14ac:dyDescent="0.25">
      <c r="B347" s="3" t="s">
        <v>585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00000000000001" customHeight="1" thickBot="1" x14ac:dyDescent="0.25">
      <c r="B348" s="3" t="s">
        <v>586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00000000000001" customHeight="1" thickBot="1" x14ac:dyDescent="0.25">
      <c r="B349" s="3" t="s">
        <v>587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00000000000001" customHeight="1" thickBot="1" x14ac:dyDescent="0.25">
      <c r="B350" s="3" t="s">
        <v>588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00000000000001" customHeight="1" thickBot="1" x14ac:dyDescent="0.25">
      <c r="B351" s="3" t="s">
        <v>589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00000000000001" customHeight="1" thickBot="1" x14ac:dyDescent="0.25">
      <c r="B352" s="3" t="s">
        <v>590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00000000000001" customHeight="1" thickBot="1" x14ac:dyDescent="0.25">
      <c r="B353" s="3" t="s">
        <v>591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00000000000001" customHeight="1" thickBot="1" x14ac:dyDescent="0.25">
      <c r="B354" s="3" t="s">
        <v>592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00000000000001" customHeight="1" thickBot="1" x14ac:dyDescent="0.25">
      <c r="B355" s="3" t="s">
        <v>593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00000000000001" customHeight="1" thickBot="1" x14ac:dyDescent="0.25">
      <c r="B356" s="3" t="s">
        <v>594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00000000000001" customHeight="1" thickBot="1" x14ac:dyDescent="0.25">
      <c r="B357" s="3" t="s">
        <v>595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00000000000001" customHeight="1" thickBot="1" x14ac:dyDescent="0.25">
      <c r="B358" s="3" t="s">
        <v>596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00000000000001" customHeight="1" thickBot="1" x14ac:dyDescent="0.25">
      <c r="B359" s="3" t="s">
        <v>597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00000000000001" customHeight="1" thickBot="1" x14ac:dyDescent="0.25">
      <c r="B360" s="3" t="s">
        <v>598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00000000000001" customHeight="1" thickBot="1" x14ac:dyDescent="0.25">
      <c r="B361" s="3" t="s">
        <v>599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00000000000001" customHeight="1" thickBot="1" x14ac:dyDescent="0.25">
      <c r="B362" s="3" t="s">
        <v>600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00000000000001" customHeight="1" thickBot="1" x14ac:dyDescent="0.25">
      <c r="B363" s="3" t="s">
        <v>601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00000000000001" customHeight="1" thickBot="1" x14ac:dyDescent="0.25">
      <c r="B364" s="3" t="s">
        <v>602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00000000000001" customHeight="1" thickBot="1" x14ac:dyDescent="0.25">
      <c r="B365" s="3" t="s">
        <v>603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00000000000001" customHeight="1" thickBot="1" x14ac:dyDescent="0.25">
      <c r="B366" s="3" t="s">
        <v>604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00000000000001" customHeight="1" thickBot="1" x14ac:dyDescent="0.25">
      <c r="B367" s="3" t="s">
        <v>605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00000000000001" customHeight="1" thickBot="1" x14ac:dyDescent="0.25">
      <c r="B368" s="3" t="s">
        <v>606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00000000000001" customHeight="1" thickBot="1" x14ac:dyDescent="0.25">
      <c r="B369" s="3" t="s">
        <v>607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00000000000001" customHeight="1" thickBot="1" x14ac:dyDescent="0.25">
      <c r="B370" s="3" t="s">
        <v>608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00000000000001" customHeight="1" thickBot="1" x14ac:dyDescent="0.25">
      <c r="B371" s="3" t="s">
        <v>609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00000000000001" customHeight="1" thickBot="1" x14ac:dyDescent="0.25">
      <c r="B372" s="3" t="s">
        <v>610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00000000000001" customHeight="1" thickBot="1" x14ac:dyDescent="0.25">
      <c r="B373" s="3" t="s">
        <v>611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00000000000001" customHeight="1" thickBot="1" x14ac:dyDescent="0.25">
      <c r="B374" s="3" t="s">
        <v>612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00000000000001" customHeight="1" thickBot="1" x14ac:dyDescent="0.25">
      <c r="B375" s="3" t="s">
        <v>613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00000000000001" customHeight="1" thickBot="1" x14ac:dyDescent="0.25">
      <c r="B376" s="3" t="s">
        <v>614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00000000000001" customHeight="1" thickBot="1" x14ac:dyDescent="0.25">
      <c r="B377" s="3" t="s">
        <v>615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00000000000001" customHeight="1" thickBot="1" x14ac:dyDescent="0.25">
      <c r="B378" s="3" t="s">
        <v>616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00000000000001" customHeight="1" thickBot="1" x14ac:dyDescent="0.25">
      <c r="B379" s="3" t="s">
        <v>617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00000000000001" customHeight="1" thickBot="1" x14ac:dyDescent="0.25">
      <c r="B380" s="3" t="s">
        <v>618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00000000000001" customHeight="1" thickBot="1" x14ac:dyDescent="0.25">
      <c r="B381" s="3" t="s">
        <v>619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00000000000001" customHeight="1" thickBot="1" x14ac:dyDescent="0.25">
      <c r="B382" s="3" t="s">
        <v>620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00000000000001" customHeight="1" thickBot="1" x14ac:dyDescent="0.25">
      <c r="B383" s="3" t="s">
        <v>621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00000000000001" customHeight="1" thickBot="1" x14ac:dyDescent="0.25">
      <c r="B384" s="3" t="s">
        <v>622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00000000000001" customHeight="1" thickBot="1" x14ac:dyDescent="0.25">
      <c r="B385" s="3" t="s">
        <v>623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00000000000001" customHeight="1" thickBot="1" x14ac:dyDescent="0.25">
      <c r="B386" s="3" t="s">
        <v>624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00000000000001" customHeight="1" thickBot="1" x14ac:dyDescent="0.25">
      <c r="B387" s="3" t="s">
        <v>625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00000000000001" customHeight="1" thickBot="1" x14ac:dyDescent="0.25">
      <c r="B388" s="3" t="s">
        <v>626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00000000000001" customHeight="1" thickBot="1" x14ac:dyDescent="0.25">
      <c r="B389" s="3" t="s">
        <v>627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00000000000001" customHeight="1" thickBot="1" x14ac:dyDescent="0.25">
      <c r="B390" s="3" t="s">
        <v>628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00000000000001" customHeight="1" thickBot="1" x14ac:dyDescent="0.25">
      <c r="B391" s="3" t="s">
        <v>629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00000000000001" customHeight="1" thickBot="1" x14ac:dyDescent="0.25">
      <c r="B392" s="3" t="s">
        <v>630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00000000000001" customHeight="1" thickBot="1" x14ac:dyDescent="0.25">
      <c r="B393" s="3" t="s">
        <v>631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00000000000001" customHeight="1" thickBot="1" x14ac:dyDescent="0.25">
      <c r="B394" s="3" t="s">
        <v>632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00000000000001" customHeight="1" thickBot="1" x14ac:dyDescent="0.25">
      <c r="B395" s="3" t="s">
        <v>633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00000000000001" customHeight="1" thickBot="1" x14ac:dyDescent="0.25">
      <c r="B396" s="3" t="s">
        <v>634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00000000000001" customHeight="1" thickBot="1" x14ac:dyDescent="0.25">
      <c r="B397" s="3" t="s">
        <v>635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00000000000001" customHeight="1" thickBot="1" x14ac:dyDescent="0.25">
      <c r="B398" s="3" t="s">
        <v>636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00000000000001" customHeight="1" thickBot="1" x14ac:dyDescent="0.25">
      <c r="B399" s="3" t="s">
        <v>637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00000000000001" customHeight="1" thickBot="1" x14ac:dyDescent="0.25">
      <c r="B400" s="3" t="s">
        <v>638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00000000000001" customHeight="1" thickBot="1" x14ac:dyDescent="0.25">
      <c r="B401" s="3" t="s">
        <v>639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00000000000001" customHeight="1" thickBot="1" x14ac:dyDescent="0.25">
      <c r="B402" s="3" t="s">
        <v>640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00000000000001" customHeight="1" thickBot="1" x14ac:dyDescent="0.25">
      <c r="B403" s="3" t="s">
        <v>641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00000000000001" customHeight="1" thickBot="1" x14ac:dyDescent="0.25">
      <c r="B404" s="3" t="s">
        <v>642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00000000000001" customHeight="1" thickBot="1" x14ac:dyDescent="0.25">
      <c r="B405" s="3" t="s">
        <v>643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00000000000001" customHeight="1" thickBot="1" x14ac:dyDescent="0.25">
      <c r="B406" s="3" t="s">
        <v>644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00000000000001" customHeight="1" thickBot="1" x14ac:dyDescent="0.25">
      <c r="B407" s="3" t="s">
        <v>645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00000000000001" customHeight="1" thickBot="1" x14ac:dyDescent="0.25">
      <c r="B408" s="3" t="s">
        <v>646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00000000000001" customHeight="1" thickBot="1" x14ac:dyDescent="0.25">
      <c r="B409" s="3" t="s">
        <v>647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00000000000001" customHeight="1" thickBot="1" x14ac:dyDescent="0.25">
      <c r="B410" s="3" t="s">
        <v>648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00000000000001" customHeight="1" thickBot="1" x14ac:dyDescent="0.25">
      <c r="B411" s="3" t="s">
        <v>649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00000000000001" customHeight="1" thickBot="1" x14ac:dyDescent="0.25">
      <c r="B412" s="3" t="s">
        <v>650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00000000000001" customHeight="1" thickBot="1" x14ac:dyDescent="0.25">
      <c r="B413" s="3" t="s">
        <v>651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00000000000001" customHeight="1" thickBot="1" x14ac:dyDescent="0.25">
      <c r="B414" s="3" t="s">
        <v>652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00000000000001" customHeight="1" thickBot="1" x14ac:dyDescent="0.25">
      <c r="B415" s="3" t="s">
        <v>653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00000000000001" customHeight="1" thickBot="1" x14ac:dyDescent="0.25">
      <c r="B416" s="3" t="s">
        <v>654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00000000000001" customHeight="1" thickBot="1" x14ac:dyDescent="0.25">
      <c r="B417" s="3" t="s">
        <v>655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00000000000001" customHeight="1" thickBot="1" x14ac:dyDescent="0.25">
      <c r="B418" s="3" t="s">
        <v>656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00000000000001" customHeight="1" thickBot="1" x14ac:dyDescent="0.25">
      <c r="B419" s="3" t="s">
        <v>657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00000000000001" customHeight="1" thickBot="1" x14ac:dyDescent="0.25">
      <c r="B420" s="3" t="s">
        <v>658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00000000000001" customHeight="1" thickBot="1" x14ac:dyDescent="0.25">
      <c r="B421" s="3" t="s">
        <v>659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00000000000001" customHeight="1" thickBot="1" x14ac:dyDescent="0.25">
      <c r="B422" s="3" t="s">
        <v>660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00000000000001" customHeight="1" thickBot="1" x14ac:dyDescent="0.25">
      <c r="B423" s="3" t="s">
        <v>661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00000000000001" customHeight="1" thickBot="1" x14ac:dyDescent="0.25">
      <c r="B424" s="3" t="s">
        <v>662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00000000000001" customHeight="1" thickBot="1" x14ac:dyDescent="0.25">
      <c r="B425" s="3" t="s">
        <v>663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00000000000001" customHeight="1" thickBot="1" x14ac:dyDescent="0.25">
      <c r="B426" s="3" t="s">
        <v>664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00000000000001" customHeight="1" thickBot="1" x14ac:dyDescent="0.25">
      <c r="B427" s="3" t="s">
        <v>665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00000000000001" customHeight="1" thickBot="1" x14ac:dyDescent="0.25">
      <c r="B428" s="3" t="s">
        <v>666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00000000000001" customHeight="1" thickBot="1" x14ac:dyDescent="0.25">
      <c r="B429" s="3" t="s">
        <v>667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00000000000001" customHeight="1" thickBot="1" x14ac:dyDescent="0.25">
      <c r="B430" s="3" t="s">
        <v>668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00000000000001" customHeight="1" thickBot="1" x14ac:dyDescent="0.25">
      <c r="B431" s="3" t="s">
        <v>669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00000000000001" customHeight="1" thickBot="1" x14ac:dyDescent="0.25">
      <c r="B432" s="3" t="s">
        <v>670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00000000000001" customHeight="1" thickBot="1" x14ac:dyDescent="0.25">
      <c r="B433" s="3" t="s">
        <v>671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00000000000001" customHeight="1" thickBot="1" x14ac:dyDescent="0.25">
      <c r="B434" s="3" t="s">
        <v>672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00000000000001" customHeight="1" thickBot="1" x14ac:dyDescent="0.25">
      <c r="B435" s="3" t="s">
        <v>673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00000000000001" customHeight="1" thickBot="1" x14ac:dyDescent="0.25">
      <c r="B436" s="3" t="s">
        <v>674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00000000000001" customHeight="1" thickBot="1" x14ac:dyDescent="0.25">
      <c r="B437" s="3" t="s">
        <v>675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00000000000001" customHeight="1" thickBot="1" x14ac:dyDescent="0.25">
      <c r="B438" s="3" t="s">
        <v>676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00000000000001" customHeight="1" thickBot="1" x14ac:dyDescent="0.25">
      <c r="B439" s="3" t="s">
        <v>677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00000000000001" customHeight="1" thickBot="1" x14ac:dyDescent="0.25">
      <c r="B440" s="3" t="s">
        <v>678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00000000000001" customHeight="1" thickBot="1" x14ac:dyDescent="0.25">
      <c r="B441" s="3" t="s">
        <v>679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11" width="15" customWidth="1"/>
    <col min="12" max="12" width="12" customWidth="1"/>
    <col min="19" max="19" width="12.25" customWidth="1"/>
  </cols>
  <sheetData>
    <row r="7" spans="2:8" ht="41.25" customHeight="1" x14ac:dyDescent="0.2"/>
    <row r="9" spans="2:8" ht="41.25" customHeight="1" x14ac:dyDescent="0.2">
      <c r="C9" s="86" t="s">
        <v>158</v>
      </c>
      <c r="D9" s="87"/>
      <c r="E9" s="87"/>
      <c r="F9" s="87"/>
      <c r="G9" s="87"/>
      <c r="H9" s="88"/>
    </row>
    <row r="10" spans="2:8" ht="41.25" customHeight="1" x14ac:dyDescent="0.2">
      <c r="C10" s="67" t="s">
        <v>159</v>
      </c>
      <c r="D10" s="67"/>
      <c r="E10" s="67" t="s">
        <v>160</v>
      </c>
      <c r="F10" s="67"/>
      <c r="G10" s="67" t="s">
        <v>161</v>
      </c>
      <c r="H10" s="67" t="s">
        <v>56</v>
      </c>
    </row>
    <row r="11" spans="2:8" ht="41.25" customHeight="1" thickBot="1" x14ac:dyDescent="0.25">
      <c r="C11" s="9" t="s">
        <v>162</v>
      </c>
      <c r="D11" s="9" t="s">
        <v>163</v>
      </c>
      <c r="E11" s="9" t="s">
        <v>164</v>
      </c>
      <c r="F11" s="9" t="s">
        <v>165</v>
      </c>
      <c r="G11" s="68"/>
      <c r="H11" s="68"/>
    </row>
    <row r="12" spans="2:8" ht="20.100000000000001" customHeight="1" thickBot="1" x14ac:dyDescent="0.25">
      <c r="B12" s="41" t="s">
        <v>239</v>
      </c>
      <c r="C12" s="48"/>
      <c r="D12" s="48"/>
      <c r="E12" s="48"/>
      <c r="F12" s="48"/>
      <c r="G12" s="48"/>
      <c r="H12" s="48"/>
    </row>
    <row r="13" spans="2:8" ht="20.100000000000001" customHeight="1" thickBot="1" x14ac:dyDescent="0.25">
      <c r="B13" s="3" t="s">
        <v>195</v>
      </c>
      <c r="C13" s="48">
        <v>3.783783783783784E-2</v>
      </c>
      <c r="D13" s="48">
        <v>0.23783783783783785</v>
      </c>
      <c r="E13" s="48">
        <v>1.0810810810810811E-2</v>
      </c>
      <c r="F13" s="48">
        <v>0.40540540540540543</v>
      </c>
      <c r="G13" s="48">
        <v>0.23783783783783785</v>
      </c>
      <c r="H13" s="48">
        <v>7.0270270270270163E-2</v>
      </c>
    </row>
    <row r="14" spans="2:8" ht="20.100000000000001" customHeight="1" thickBot="1" x14ac:dyDescent="0.25">
      <c r="B14" s="3" t="s">
        <v>238</v>
      </c>
      <c r="C14" s="48">
        <v>1.5384615384615385E-2</v>
      </c>
      <c r="D14" s="48">
        <v>0.2</v>
      </c>
      <c r="E14" s="48">
        <v>1.5384615384615385E-2</v>
      </c>
      <c r="F14" s="48">
        <v>0.56923076923076921</v>
      </c>
      <c r="G14" s="48">
        <v>0.16923076923076924</v>
      </c>
      <c r="H14" s="48">
        <f>1-C14-D14-E14-F14-G14</f>
        <v>3.0769230769230937E-2</v>
      </c>
    </row>
    <row r="15" spans="2:8" ht="20.100000000000001" customHeight="1" thickBot="1" x14ac:dyDescent="0.25">
      <c r="B15" s="3" t="s">
        <v>374</v>
      </c>
      <c r="C15" s="48">
        <v>1.3485477178423237E-2</v>
      </c>
      <c r="D15" s="48">
        <v>0.14419087136929459</v>
      </c>
      <c r="E15" s="48">
        <v>1.0373443983402489E-2</v>
      </c>
      <c r="F15" s="48">
        <v>0.39522821576763484</v>
      </c>
      <c r="G15" s="48">
        <v>0.14107883817427386</v>
      </c>
      <c r="H15" s="48">
        <f>1-C15-D15-E15-F15-G15</f>
        <v>0.29564315352697113</v>
      </c>
    </row>
    <row r="16" spans="2:8" ht="20.100000000000001" customHeight="1" thickBot="1" x14ac:dyDescent="0.25">
      <c r="B16" s="3"/>
      <c r="C16" s="48"/>
      <c r="D16" s="48"/>
      <c r="E16" s="48"/>
      <c r="F16" s="48"/>
      <c r="G16" s="48"/>
      <c r="H16" s="48"/>
    </row>
    <row r="17" spans="2:8" ht="20.100000000000001" customHeight="1" thickBot="1" x14ac:dyDescent="0.25">
      <c r="B17" s="40" t="s">
        <v>240</v>
      </c>
      <c r="C17" s="48"/>
      <c r="D17" s="48"/>
      <c r="E17" s="48"/>
      <c r="F17" s="48"/>
      <c r="G17" s="48"/>
      <c r="H17" s="48"/>
    </row>
    <row r="18" spans="2:8" ht="20.100000000000001" customHeight="1" thickBot="1" x14ac:dyDescent="0.25">
      <c r="B18" s="40" t="s">
        <v>247</v>
      </c>
      <c r="C18" s="48"/>
      <c r="D18" s="48"/>
      <c r="E18" s="48"/>
      <c r="F18" s="48"/>
      <c r="G18" s="48"/>
      <c r="H18" s="48"/>
    </row>
    <row r="19" spans="2:8" ht="20.100000000000001" customHeight="1" thickBot="1" x14ac:dyDescent="0.25">
      <c r="B19" s="3" t="s">
        <v>241</v>
      </c>
      <c r="C19" s="48">
        <v>6.1728395061728392E-3</v>
      </c>
      <c r="D19" s="48">
        <v>0.33950617283950618</v>
      </c>
      <c r="E19" s="48">
        <v>6.1728395061728392E-2</v>
      </c>
      <c r="F19" s="48">
        <v>0.4567901234567901</v>
      </c>
      <c r="G19" s="48">
        <v>9.2592592592592587E-2</v>
      </c>
      <c r="H19" s="48">
        <v>4.3209876543209874E-2</v>
      </c>
    </row>
    <row r="20" spans="2:8" ht="20.100000000000001" customHeight="1" thickBot="1" x14ac:dyDescent="0.25">
      <c r="B20" s="3" t="s">
        <v>242</v>
      </c>
      <c r="C20" s="48">
        <v>2.6557711950970377E-2</v>
      </c>
      <c r="D20" s="48">
        <v>0.36057201225740554</v>
      </c>
      <c r="E20" s="48">
        <v>9.193054136874361E-2</v>
      </c>
      <c r="F20" s="48">
        <v>0.29009193054136873</v>
      </c>
      <c r="G20" s="48">
        <v>6.8437180796731362E-2</v>
      </c>
      <c r="H20" s="48">
        <f>1-C20-D20-E20-F20-G20</f>
        <v>0.16241062308478046</v>
      </c>
    </row>
    <row r="21" spans="2:8" ht="20.100000000000001" customHeight="1" thickBot="1" x14ac:dyDescent="0.25">
      <c r="B21" s="3" t="s">
        <v>243</v>
      </c>
      <c r="C21" s="48">
        <v>7.6923076923076927E-3</v>
      </c>
      <c r="D21" s="48">
        <v>0.37692307692307692</v>
      </c>
      <c r="E21" s="48">
        <v>1.5384615384615385E-2</v>
      </c>
      <c r="F21" s="48">
        <v>0.47692307692307695</v>
      </c>
      <c r="G21" s="48">
        <v>0.1</v>
      </c>
      <c r="H21" s="48">
        <v>2.3076923076923134E-2</v>
      </c>
    </row>
    <row r="22" spans="2:8" ht="20.100000000000001" customHeight="1" thickBot="1" x14ac:dyDescent="0.25">
      <c r="B22" s="3"/>
      <c r="C22" s="48"/>
      <c r="D22" s="48"/>
      <c r="E22" s="48"/>
      <c r="F22" s="48"/>
      <c r="G22" s="48"/>
      <c r="H22" s="48"/>
    </row>
    <row r="23" spans="2:8" ht="20.100000000000001" customHeight="1" thickBot="1" x14ac:dyDescent="0.25">
      <c r="B23" s="40" t="s">
        <v>166</v>
      </c>
      <c r="C23" s="48"/>
      <c r="D23" s="48"/>
      <c r="E23" s="48"/>
      <c r="F23" s="48"/>
      <c r="G23" s="48"/>
      <c r="H23" s="48"/>
    </row>
    <row r="24" spans="2:8" ht="20.100000000000001" customHeight="1" thickBot="1" x14ac:dyDescent="0.25">
      <c r="B24" s="3" t="s">
        <v>245</v>
      </c>
      <c r="C24" s="48">
        <v>0</v>
      </c>
      <c r="D24" s="48">
        <v>0.5</v>
      </c>
      <c r="E24" s="48">
        <v>0</v>
      </c>
      <c r="F24" s="48">
        <v>0</v>
      </c>
      <c r="G24" s="48">
        <v>0.5</v>
      </c>
      <c r="H24" s="48">
        <v>0</v>
      </c>
    </row>
    <row r="25" spans="2:8" ht="20.100000000000001" customHeight="1" thickBot="1" x14ac:dyDescent="0.25">
      <c r="B25" s="3" t="s">
        <v>246</v>
      </c>
      <c r="C25" s="48">
        <v>0</v>
      </c>
      <c r="D25" s="48">
        <v>0.2</v>
      </c>
      <c r="E25" s="48">
        <v>0</v>
      </c>
      <c r="F25" s="48">
        <v>0.8</v>
      </c>
      <c r="G25" s="48">
        <v>0</v>
      </c>
      <c r="H25" s="48">
        <v>0</v>
      </c>
    </row>
    <row r="26" spans="2:8" ht="20.100000000000001" customHeight="1" thickBot="1" x14ac:dyDescent="0.25">
      <c r="B26" s="4" t="s">
        <v>248</v>
      </c>
      <c r="C26" s="48">
        <v>1.8518518518518517E-2</v>
      </c>
      <c r="D26" s="48">
        <v>6.4814814814814811E-2</v>
      </c>
      <c r="E26" s="48">
        <v>9.2592592592592587E-3</v>
      </c>
      <c r="F26" s="48">
        <v>0.77777777777777779</v>
      </c>
      <c r="G26" s="48">
        <v>0.12962962962962962</v>
      </c>
      <c r="H26" s="48">
        <f>1-C26-D26-E26-F26-G26</f>
        <v>0</v>
      </c>
    </row>
    <row r="27" spans="2:8" ht="20.100000000000001" customHeight="1" thickBot="1" x14ac:dyDescent="0.25">
      <c r="B27" s="5" t="s">
        <v>244</v>
      </c>
      <c r="C27" s="48">
        <v>3.3105022831050226E-2</v>
      </c>
      <c r="D27" s="48">
        <v>0.2865296803652968</v>
      </c>
      <c r="E27" s="48">
        <v>4.2237442922374427E-2</v>
      </c>
      <c r="F27" s="48">
        <v>0.47602739726027399</v>
      </c>
      <c r="G27" s="48">
        <v>9.9315068493150679E-2</v>
      </c>
      <c r="H27" s="48">
        <f>1-C27-D27-E27-F27-G27</f>
        <v>6.2785388127853906E-2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51" t="s">
        <v>49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2:18" ht="100.5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42</v>
      </c>
      <c r="L10" s="6" t="s">
        <v>43</v>
      </c>
      <c r="M10" s="6" t="s">
        <v>44</v>
      </c>
      <c r="N10" s="6" t="s">
        <v>45</v>
      </c>
      <c r="O10" s="6" t="s">
        <v>46</v>
      </c>
      <c r="P10" s="6" t="s">
        <v>680</v>
      </c>
      <c r="Q10" s="6" t="s">
        <v>47</v>
      </c>
      <c r="R10" s="6" t="s">
        <v>48</v>
      </c>
    </row>
    <row r="11" spans="2:18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00000000000001" customHeight="1" thickBot="1" x14ac:dyDescent="0.25">
      <c r="B12" s="3" t="s">
        <v>195</v>
      </c>
      <c r="C12" s="26">
        <v>217</v>
      </c>
      <c r="D12" s="26">
        <v>0</v>
      </c>
      <c r="E12" s="26">
        <v>0</v>
      </c>
      <c r="F12" s="26">
        <v>0</v>
      </c>
      <c r="G12" s="26">
        <v>105</v>
      </c>
      <c r="H12" s="26">
        <v>11</v>
      </c>
      <c r="I12" s="26">
        <v>37</v>
      </c>
      <c r="J12" s="26">
        <v>0</v>
      </c>
      <c r="K12" s="26">
        <v>2</v>
      </c>
      <c r="L12" s="26">
        <v>0</v>
      </c>
      <c r="M12" s="26">
        <v>0</v>
      </c>
      <c r="N12" s="26">
        <v>0</v>
      </c>
      <c r="O12" s="26">
        <v>0</v>
      </c>
      <c r="P12" s="26">
        <v>32</v>
      </c>
      <c r="Q12" s="26">
        <v>27</v>
      </c>
      <c r="R12" s="26">
        <v>3</v>
      </c>
    </row>
    <row r="13" spans="2:18" ht="20.100000000000001" customHeight="1" thickBot="1" x14ac:dyDescent="0.25">
      <c r="B13" s="3" t="s">
        <v>238</v>
      </c>
      <c r="C13" s="26">
        <v>105</v>
      </c>
      <c r="D13" s="26">
        <v>0</v>
      </c>
      <c r="E13" s="26">
        <v>0</v>
      </c>
      <c r="F13" s="26">
        <v>0</v>
      </c>
      <c r="G13" s="26">
        <v>56</v>
      </c>
      <c r="H13" s="26">
        <v>6</v>
      </c>
      <c r="I13" s="26">
        <v>10</v>
      </c>
      <c r="J13" s="26">
        <v>5</v>
      </c>
      <c r="K13" s="26">
        <v>5</v>
      </c>
      <c r="L13" s="26">
        <v>0</v>
      </c>
      <c r="M13" s="26">
        <v>0</v>
      </c>
      <c r="N13" s="26">
        <v>0</v>
      </c>
      <c r="O13" s="26">
        <v>0</v>
      </c>
      <c r="P13" s="26">
        <v>8</v>
      </c>
      <c r="Q13" s="26">
        <v>10</v>
      </c>
      <c r="R13" s="26">
        <v>5</v>
      </c>
    </row>
    <row r="14" spans="2:18" ht="20.100000000000001" customHeight="1" thickBot="1" x14ac:dyDescent="0.25">
      <c r="B14" s="3" t="s">
        <v>374</v>
      </c>
      <c r="C14" s="26">
        <v>1396</v>
      </c>
      <c r="D14" s="26">
        <v>0</v>
      </c>
      <c r="E14" s="26">
        <v>0</v>
      </c>
      <c r="F14" s="26">
        <v>0</v>
      </c>
      <c r="G14" s="26">
        <v>574</v>
      </c>
      <c r="H14" s="26">
        <v>137</v>
      </c>
      <c r="I14" s="26">
        <v>80</v>
      </c>
      <c r="J14" s="26">
        <v>86</v>
      </c>
      <c r="K14" s="26">
        <v>81</v>
      </c>
      <c r="L14" s="26">
        <v>10</v>
      </c>
      <c r="M14" s="26">
        <v>17</v>
      </c>
      <c r="N14" s="26">
        <v>16</v>
      </c>
      <c r="O14" s="26">
        <v>36</v>
      </c>
      <c r="P14" s="26">
        <v>221</v>
      </c>
      <c r="Q14" s="26">
        <v>116</v>
      </c>
      <c r="R14" s="26">
        <v>22</v>
      </c>
    </row>
    <row r="15" spans="2:18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00000000000001" customHeight="1" thickBot="1" x14ac:dyDescent="0.25">
      <c r="B18" s="3" t="s">
        <v>241</v>
      </c>
      <c r="C18" s="26">
        <v>167</v>
      </c>
      <c r="D18" s="26">
        <v>0</v>
      </c>
      <c r="E18" s="26">
        <v>0</v>
      </c>
      <c r="F18" s="26">
        <v>0</v>
      </c>
      <c r="G18" s="26">
        <v>93</v>
      </c>
      <c r="H18" s="26">
        <v>44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22</v>
      </c>
      <c r="Q18" s="26">
        <v>6</v>
      </c>
      <c r="R18" s="26">
        <v>2</v>
      </c>
    </row>
    <row r="19" spans="2:18" ht="20.100000000000001" customHeight="1" thickBot="1" x14ac:dyDescent="0.25">
      <c r="B19" s="3" t="s">
        <v>242</v>
      </c>
      <c r="C19" s="26">
        <v>1119</v>
      </c>
      <c r="D19" s="26">
        <v>0</v>
      </c>
      <c r="E19" s="26">
        <v>0</v>
      </c>
      <c r="F19" s="26">
        <v>0</v>
      </c>
      <c r="G19" s="26">
        <v>502</v>
      </c>
      <c r="H19" s="26">
        <v>49</v>
      </c>
      <c r="I19" s="26">
        <v>16</v>
      </c>
      <c r="J19" s="26">
        <v>192</v>
      </c>
      <c r="K19" s="26">
        <v>14</v>
      </c>
      <c r="L19" s="26">
        <v>76</v>
      </c>
      <c r="M19" s="26">
        <v>9</v>
      </c>
      <c r="N19" s="26">
        <v>5</v>
      </c>
      <c r="O19" s="26">
        <v>6</v>
      </c>
      <c r="P19" s="26">
        <v>151</v>
      </c>
      <c r="Q19" s="26">
        <v>62</v>
      </c>
      <c r="R19" s="26">
        <v>37</v>
      </c>
    </row>
    <row r="20" spans="2:18" ht="20.100000000000001" customHeight="1" thickBot="1" x14ac:dyDescent="0.25">
      <c r="B20" s="3" t="s">
        <v>243</v>
      </c>
      <c r="C20" s="26">
        <v>152</v>
      </c>
      <c r="D20" s="26">
        <v>0</v>
      </c>
      <c r="E20" s="26">
        <v>0</v>
      </c>
      <c r="F20" s="26">
        <v>0</v>
      </c>
      <c r="G20" s="26">
        <v>89</v>
      </c>
      <c r="H20" s="26">
        <v>18</v>
      </c>
      <c r="I20" s="26">
        <v>0</v>
      </c>
      <c r="J20" s="26">
        <v>13</v>
      </c>
      <c r="K20" s="26">
        <v>1</v>
      </c>
      <c r="L20" s="26">
        <v>6</v>
      </c>
      <c r="M20" s="26">
        <v>0</v>
      </c>
      <c r="N20" s="26">
        <v>1</v>
      </c>
      <c r="O20" s="26">
        <v>0</v>
      </c>
      <c r="P20" s="26">
        <v>6</v>
      </c>
      <c r="Q20" s="26">
        <v>18</v>
      </c>
      <c r="R20" s="26">
        <v>0</v>
      </c>
    </row>
    <row r="21" spans="2:18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00000000000001" customHeight="1" thickBot="1" x14ac:dyDescent="0.25">
      <c r="B23" s="3" t="s">
        <v>245</v>
      </c>
      <c r="C23" s="26">
        <v>2</v>
      </c>
      <c r="D23" s="26">
        <v>0</v>
      </c>
      <c r="E23" s="26">
        <v>0</v>
      </c>
      <c r="F23" s="26">
        <v>0</v>
      </c>
      <c r="G23" s="26">
        <v>2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</row>
    <row r="24" spans="2:18" ht="20.100000000000001" customHeight="1" thickBot="1" x14ac:dyDescent="0.25">
      <c r="B24" s="3" t="s">
        <v>246</v>
      </c>
      <c r="C24" s="26">
        <v>10</v>
      </c>
      <c r="D24" s="26">
        <v>0</v>
      </c>
      <c r="E24" s="26">
        <v>0</v>
      </c>
      <c r="F24" s="26">
        <v>0</v>
      </c>
      <c r="G24" s="26">
        <v>8</v>
      </c>
      <c r="H24" s="26">
        <v>0</v>
      </c>
      <c r="I24" s="26">
        <v>0</v>
      </c>
      <c r="J24" s="26">
        <v>0</v>
      </c>
      <c r="K24" s="26">
        <v>0</v>
      </c>
      <c r="L24" s="26">
        <v>2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</row>
    <row r="25" spans="2:18" ht="20.100000000000001" customHeight="1" thickBot="1" x14ac:dyDescent="0.25">
      <c r="B25" s="4" t="s">
        <v>248</v>
      </c>
      <c r="C25" s="26">
        <v>114</v>
      </c>
      <c r="D25" s="26">
        <v>0</v>
      </c>
      <c r="E25" s="26">
        <v>0</v>
      </c>
      <c r="F25" s="26">
        <v>0</v>
      </c>
      <c r="G25" s="26">
        <v>51</v>
      </c>
      <c r="H25" s="26">
        <v>0</v>
      </c>
      <c r="I25" s="26">
        <v>0</v>
      </c>
      <c r="J25" s="26">
        <v>0</v>
      </c>
      <c r="K25" s="26">
        <v>0</v>
      </c>
      <c r="L25" s="26">
        <v>2</v>
      </c>
      <c r="M25" s="26">
        <v>15</v>
      </c>
      <c r="N25" s="26">
        <v>0</v>
      </c>
      <c r="O25" s="26">
        <v>0</v>
      </c>
      <c r="P25" s="26">
        <v>0</v>
      </c>
      <c r="Q25" s="26">
        <v>46</v>
      </c>
      <c r="R25" s="26">
        <v>0</v>
      </c>
    </row>
    <row r="26" spans="2:18" ht="20.100000000000001" customHeight="1" thickBot="1" x14ac:dyDescent="0.25">
      <c r="B26" s="5" t="s">
        <v>244</v>
      </c>
      <c r="C26" s="26">
        <v>1011</v>
      </c>
      <c r="D26" s="26">
        <v>0</v>
      </c>
      <c r="E26" s="26">
        <v>0</v>
      </c>
      <c r="F26" s="26">
        <v>0</v>
      </c>
      <c r="G26" s="26">
        <v>462</v>
      </c>
      <c r="H26" s="26">
        <v>155</v>
      </c>
      <c r="I26" s="26">
        <v>83</v>
      </c>
      <c r="J26" s="26">
        <v>97</v>
      </c>
      <c r="K26" s="26">
        <v>1</v>
      </c>
      <c r="L26" s="26">
        <v>41</v>
      </c>
      <c r="M26" s="26">
        <v>5</v>
      </c>
      <c r="N26" s="26">
        <v>1</v>
      </c>
      <c r="O26" s="26">
        <v>10</v>
      </c>
      <c r="P26" s="26">
        <v>102</v>
      </c>
      <c r="Q26" s="26">
        <v>43</v>
      </c>
      <c r="R26" s="26">
        <v>11</v>
      </c>
    </row>
  </sheetData>
  <mergeCells count="1">
    <mergeCell ref="C9:R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57" t="s">
        <v>50</v>
      </c>
      <c r="D9" s="51"/>
      <c r="E9" s="51"/>
      <c r="F9" s="58"/>
      <c r="G9" s="57" t="s">
        <v>51</v>
      </c>
      <c r="H9" s="51"/>
      <c r="I9" s="51"/>
      <c r="J9" s="58"/>
      <c r="K9" s="57" t="s">
        <v>52</v>
      </c>
      <c r="L9" s="51"/>
      <c r="M9" s="51"/>
      <c r="N9" s="51"/>
      <c r="O9" s="51"/>
      <c r="P9" s="58"/>
      <c r="Q9" s="57" t="s">
        <v>53</v>
      </c>
      <c r="R9" s="51"/>
      <c r="S9" s="51"/>
      <c r="T9" s="51"/>
      <c r="U9" s="51"/>
      <c r="V9" s="58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6" t="s">
        <v>681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681</v>
      </c>
      <c r="U10" s="6" t="s">
        <v>59</v>
      </c>
      <c r="V10" s="6" t="s">
        <v>33</v>
      </c>
    </row>
    <row r="11" spans="2:2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00000000000001" customHeight="1" thickBot="1" x14ac:dyDescent="0.25">
      <c r="B12" s="3" t="s">
        <v>195</v>
      </c>
      <c r="C12" s="26">
        <v>10</v>
      </c>
      <c r="D12" s="26">
        <v>1</v>
      </c>
      <c r="E12" s="26">
        <v>9</v>
      </c>
      <c r="F12" s="26">
        <v>0</v>
      </c>
      <c r="G12" s="26">
        <v>4</v>
      </c>
      <c r="H12" s="26">
        <v>0</v>
      </c>
      <c r="I12" s="26">
        <v>2</v>
      </c>
      <c r="J12" s="26">
        <v>2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1</v>
      </c>
      <c r="R12" s="26">
        <v>0</v>
      </c>
      <c r="S12" s="26">
        <v>0</v>
      </c>
      <c r="T12" s="26">
        <v>0</v>
      </c>
      <c r="U12" s="26">
        <v>0</v>
      </c>
      <c r="V12" s="26">
        <v>7</v>
      </c>
    </row>
    <row r="13" spans="2:22" ht="20.100000000000001" customHeight="1" thickBot="1" x14ac:dyDescent="0.25">
      <c r="B13" s="3" t="s">
        <v>238</v>
      </c>
      <c r="C13" s="26">
        <v>3</v>
      </c>
      <c r="D13" s="26">
        <v>1</v>
      </c>
      <c r="E13" s="26">
        <v>2</v>
      </c>
      <c r="F13" s="26">
        <v>0</v>
      </c>
      <c r="G13" s="26">
        <v>1</v>
      </c>
      <c r="H13" s="26">
        <v>0</v>
      </c>
      <c r="I13" s="26">
        <v>1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1</v>
      </c>
      <c r="V13" s="26">
        <v>6</v>
      </c>
    </row>
    <row r="14" spans="2:22" ht="20.100000000000001" customHeight="1" thickBot="1" x14ac:dyDescent="0.25">
      <c r="B14" s="3" t="s">
        <v>374</v>
      </c>
      <c r="C14" s="26">
        <v>37</v>
      </c>
      <c r="D14" s="26">
        <v>7</v>
      </c>
      <c r="E14" s="26">
        <v>21</v>
      </c>
      <c r="F14" s="26">
        <v>9</v>
      </c>
      <c r="G14" s="26">
        <v>8</v>
      </c>
      <c r="H14" s="26">
        <v>0</v>
      </c>
      <c r="I14" s="26">
        <v>8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23</v>
      </c>
      <c r="R14" s="26">
        <v>27</v>
      </c>
      <c r="S14" s="26">
        <v>3</v>
      </c>
      <c r="T14" s="26">
        <v>0</v>
      </c>
      <c r="U14" s="26">
        <v>16</v>
      </c>
      <c r="V14" s="26">
        <v>59</v>
      </c>
    </row>
    <row r="15" spans="2:2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00000000000001" customHeight="1" thickBot="1" x14ac:dyDescent="0.25">
      <c r="B18" s="3" t="s">
        <v>241</v>
      </c>
      <c r="C18" s="26">
        <v>23</v>
      </c>
      <c r="D18" s="26">
        <v>0</v>
      </c>
      <c r="E18" s="26">
        <v>14</v>
      </c>
      <c r="F18" s="26">
        <v>9</v>
      </c>
      <c r="G18" s="26">
        <v>5</v>
      </c>
      <c r="H18" s="26">
        <v>0</v>
      </c>
      <c r="I18" s="26">
        <v>5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7</v>
      </c>
      <c r="R18" s="26">
        <v>70</v>
      </c>
      <c r="S18" s="26">
        <v>0</v>
      </c>
      <c r="T18" s="26">
        <v>0</v>
      </c>
      <c r="U18" s="26">
        <v>14</v>
      </c>
      <c r="V18" s="26">
        <v>18</v>
      </c>
    </row>
    <row r="19" spans="2:22" ht="20.100000000000001" customHeight="1" thickBot="1" x14ac:dyDescent="0.25">
      <c r="B19" s="3" t="s">
        <v>242</v>
      </c>
      <c r="C19" s="26">
        <v>119</v>
      </c>
      <c r="D19" s="26">
        <v>12</v>
      </c>
      <c r="E19" s="26">
        <v>105</v>
      </c>
      <c r="F19" s="26">
        <v>2</v>
      </c>
      <c r="G19" s="26">
        <v>100</v>
      </c>
      <c r="H19" s="26">
        <v>0</v>
      </c>
      <c r="I19" s="26">
        <v>97</v>
      </c>
      <c r="J19" s="26">
        <v>4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112</v>
      </c>
      <c r="R19" s="26">
        <v>108</v>
      </c>
      <c r="S19" s="26">
        <v>0</v>
      </c>
      <c r="T19" s="26">
        <v>1</v>
      </c>
      <c r="U19" s="26">
        <v>68</v>
      </c>
      <c r="V19" s="26">
        <v>259</v>
      </c>
    </row>
    <row r="20" spans="2:22" ht="20.100000000000001" customHeight="1" thickBot="1" x14ac:dyDescent="0.25">
      <c r="B20" s="3" t="s">
        <v>243</v>
      </c>
      <c r="C20" s="26">
        <v>17</v>
      </c>
      <c r="D20" s="26">
        <v>1</v>
      </c>
      <c r="E20" s="26">
        <v>16</v>
      </c>
      <c r="F20" s="26">
        <v>0</v>
      </c>
      <c r="G20" s="26">
        <v>14</v>
      </c>
      <c r="H20" s="26">
        <v>0</v>
      </c>
      <c r="I20" s="26">
        <v>14</v>
      </c>
      <c r="J20" s="26">
        <v>2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12</v>
      </c>
      <c r="R20" s="26">
        <v>12</v>
      </c>
      <c r="S20" s="26">
        <v>0</v>
      </c>
      <c r="T20" s="26">
        <v>0</v>
      </c>
      <c r="U20" s="26">
        <v>7</v>
      </c>
      <c r="V20" s="26">
        <v>36</v>
      </c>
    </row>
    <row r="21" spans="2:2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</row>
    <row r="24" spans="2:22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1</v>
      </c>
    </row>
    <row r="25" spans="2:22" ht="20.100000000000001" customHeight="1" thickBot="1" x14ac:dyDescent="0.25">
      <c r="B25" s="4" t="s">
        <v>248</v>
      </c>
      <c r="C25" s="26">
        <v>2</v>
      </c>
      <c r="D25" s="26">
        <v>1</v>
      </c>
      <c r="E25" s="26">
        <v>1</v>
      </c>
      <c r="F25" s="26">
        <v>0</v>
      </c>
      <c r="G25" s="26">
        <v>1</v>
      </c>
      <c r="H25" s="26">
        <v>0</v>
      </c>
      <c r="I25" s="26">
        <v>1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1</v>
      </c>
      <c r="S25" s="26">
        <v>0</v>
      </c>
      <c r="T25" s="26">
        <v>0</v>
      </c>
      <c r="U25" s="26">
        <v>0</v>
      </c>
      <c r="V25" s="26">
        <v>1</v>
      </c>
    </row>
    <row r="26" spans="2:22" ht="20.100000000000001" customHeight="1" thickBot="1" x14ac:dyDescent="0.25">
      <c r="B26" s="5" t="s">
        <v>244</v>
      </c>
      <c r="C26" s="26">
        <v>83</v>
      </c>
      <c r="D26" s="26">
        <v>28</v>
      </c>
      <c r="E26" s="26">
        <v>49</v>
      </c>
      <c r="F26" s="26">
        <v>6</v>
      </c>
      <c r="G26" s="26">
        <v>45</v>
      </c>
      <c r="H26" s="26">
        <v>0</v>
      </c>
      <c r="I26" s="26">
        <v>41</v>
      </c>
      <c r="J26" s="26">
        <v>12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50</v>
      </c>
      <c r="R26" s="26">
        <v>50</v>
      </c>
      <c r="S26" s="26">
        <v>12</v>
      </c>
      <c r="T26" s="26">
        <v>10</v>
      </c>
      <c r="U26" s="26">
        <v>51</v>
      </c>
      <c r="V26" s="26">
        <v>71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57" t="s">
        <v>60</v>
      </c>
      <c r="D9" s="51"/>
      <c r="E9" s="51"/>
      <c r="F9" s="58"/>
      <c r="G9" s="57" t="s">
        <v>61</v>
      </c>
      <c r="H9" s="51"/>
      <c r="I9" s="51"/>
      <c r="J9" s="58"/>
      <c r="K9" s="57" t="s">
        <v>62</v>
      </c>
      <c r="L9" s="51"/>
      <c r="M9" s="51"/>
      <c r="N9" s="58"/>
      <c r="O9" s="57" t="s">
        <v>63</v>
      </c>
      <c r="P9" s="51"/>
      <c r="Q9" s="51"/>
      <c r="R9" s="58"/>
      <c r="S9" s="57" t="s">
        <v>64</v>
      </c>
      <c r="T9" s="51"/>
      <c r="U9" s="51"/>
      <c r="V9" s="58"/>
      <c r="W9" s="57" t="s">
        <v>65</v>
      </c>
      <c r="X9" s="51"/>
      <c r="Y9" s="51"/>
      <c r="Z9" s="58"/>
      <c r="AA9" s="57" t="s">
        <v>66</v>
      </c>
      <c r="AB9" s="51"/>
      <c r="AC9" s="51"/>
      <c r="AD9" s="58"/>
      <c r="AE9" s="57" t="s">
        <v>67</v>
      </c>
      <c r="AF9" s="51"/>
      <c r="AG9" s="51"/>
      <c r="AH9" s="58"/>
      <c r="AI9" s="57" t="s">
        <v>68</v>
      </c>
      <c r="AJ9" s="51"/>
      <c r="AK9" s="51"/>
      <c r="AL9" s="58"/>
      <c r="AM9" s="57" t="s">
        <v>69</v>
      </c>
      <c r="AN9" s="51"/>
      <c r="AO9" s="51"/>
      <c r="AP9" s="58"/>
      <c r="AQ9" s="57" t="s">
        <v>70</v>
      </c>
      <c r="AR9" s="51"/>
      <c r="AS9" s="51"/>
      <c r="AT9" s="58"/>
      <c r="AU9" s="57" t="s">
        <v>228</v>
      </c>
      <c r="AV9" s="51"/>
      <c r="AW9" s="51"/>
      <c r="AX9" s="58"/>
      <c r="AY9" s="57" t="s">
        <v>71</v>
      </c>
      <c r="AZ9" s="51"/>
      <c r="BA9" s="51"/>
      <c r="BB9" s="58"/>
      <c r="BC9" s="57" t="s">
        <v>216</v>
      </c>
      <c r="BD9" s="51"/>
      <c r="BE9" s="51"/>
      <c r="BF9" s="58"/>
      <c r="BG9" s="57" t="s">
        <v>72</v>
      </c>
      <c r="BH9" s="51"/>
      <c r="BI9" s="51"/>
      <c r="BJ9" s="58"/>
      <c r="BK9" s="57" t="s">
        <v>73</v>
      </c>
      <c r="BL9" s="51"/>
      <c r="BM9" s="51"/>
      <c r="BN9" s="58"/>
      <c r="BO9" s="57" t="s">
        <v>74</v>
      </c>
      <c r="BP9" s="51"/>
      <c r="BQ9" s="51"/>
      <c r="BR9" s="58"/>
      <c r="BS9" s="57" t="s">
        <v>75</v>
      </c>
      <c r="BT9" s="51"/>
      <c r="BU9" s="51"/>
      <c r="BV9" s="58"/>
      <c r="BW9" s="57" t="s">
        <v>76</v>
      </c>
      <c r="BX9" s="51"/>
      <c r="BY9" s="51"/>
      <c r="BZ9" s="58"/>
      <c r="CA9" s="57" t="s">
        <v>77</v>
      </c>
      <c r="CB9" s="51"/>
      <c r="CC9" s="51"/>
      <c r="CD9" s="58"/>
      <c r="CE9" s="57" t="s">
        <v>217</v>
      </c>
      <c r="CF9" s="51"/>
      <c r="CG9" s="51"/>
      <c r="CH9" s="51"/>
      <c r="CI9" s="57" t="s">
        <v>218</v>
      </c>
      <c r="CJ9" s="51"/>
      <c r="CK9" s="51"/>
      <c r="CL9" s="51"/>
    </row>
    <row r="10" spans="2:90" ht="29.25" thickBot="1" x14ac:dyDescent="0.25">
      <c r="C10" s="6" t="s">
        <v>30</v>
      </c>
      <c r="D10" s="6" t="s">
        <v>78</v>
      </c>
      <c r="E10" s="6" t="s">
        <v>32</v>
      </c>
      <c r="F10" s="6" t="s">
        <v>33</v>
      </c>
      <c r="G10" s="6" t="s">
        <v>30</v>
      </c>
      <c r="H10" s="6" t="s">
        <v>78</v>
      </c>
      <c r="I10" s="6" t="s">
        <v>32</v>
      </c>
      <c r="J10" s="6" t="s">
        <v>33</v>
      </c>
      <c r="K10" s="6" t="s">
        <v>30</v>
      </c>
      <c r="L10" s="6" t="s">
        <v>78</v>
      </c>
      <c r="M10" s="6" t="s">
        <v>32</v>
      </c>
      <c r="N10" s="6" t="s">
        <v>33</v>
      </c>
      <c r="O10" s="6" t="s">
        <v>30</v>
      </c>
      <c r="P10" s="6" t="s">
        <v>78</v>
      </c>
      <c r="Q10" s="6" t="s">
        <v>32</v>
      </c>
      <c r="R10" s="6" t="s">
        <v>33</v>
      </c>
      <c r="S10" s="6" t="s">
        <v>30</v>
      </c>
      <c r="T10" s="6" t="s">
        <v>78</v>
      </c>
      <c r="U10" s="6" t="s">
        <v>32</v>
      </c>
      <c r="V10" s="6" t="s">
        <v>33</v>
      </c>
      <c r="W10" s="6" t="s">
        <v>30</v>
      </c>
      <c r="X10" s="6" t="s">
        <v>78</v>
      </c>
      <c r="Y10" s="6" t="s">
        <v>32</v>
      </c>
      <c r="Z10" s="6" t="s">
        <v>33</v>
      </c>
      <c r="AA10" s="6" t="s">
        <v>30</v>
      </c>
      <c r="AB10" s="6" t="s">
        <v>78</v>
      </c>
      <c r="AC10" s="6" t="s">
        <v>32</v>
      </c>
      <c r="AD10" s="6" t="s">
        <v>33</v>
      </c>
      <c r="AE10" s="6" t="s">
        <v>30</v>
      </c>
      <c r="AF10" s="6" t="s">
        <v>78</v>
      </c>
      <c r="AG10" s="6" t="s">
        <v>32</v>
      </c>
      <c r="AH10" s="6" t="s">
        <v>33</v>
      </c>
      <c r="AI10" s="6" t="s">
        <v>30</v>
      </c>
      <c r="AJ10" s="6" t="s">
        <v>78</v>
      </c>
      <c r="AK10" s="6" t="s">
        <v>32</v>
      </c>
      <c r="AL10" s="6" t="s">
        <v>33</v>
      </c>
      <c r="AM10" s="6" t="s">
        <v>30</v>
      </c>
      <c r="AN10" s="6" t="s">
        <v>78</v>
      </c>
      <c r="AO10" s="6" t="s">
        <v>32</v>
      </c>
      <c r="AP10" s="6" t="s">
        <v>33</v>
      </c>
      <c r="AQ10" s="6" t="s">
        <v>30</v>
      </c>
      <c r="AR10" s="6" t="s">
        <v>78</v>
      </c>
      <c r="AS10" s="6" t="s">
        <v>32</v>
      </c>
      <c r="AT10" s="6" t="s">
        <v>33</v>
      </c>
      <c r="AU10" s="6" t="s">
        <v>30</v>
      </c>
      <c r="AV10" s="6" t="s">
        <v>78</v>
      </c>
      <c r="AW10" s="6" t="s">
        <v>32</v>
      </c>
      <c r="AX10" s="6" t="s">
        <v>33</v>
      </c>
      <c r="AY10" s="6" t="s">
        <v>30</v>
      </c>
      <c r="AZ10" s="6" t="s">
        <v>78</v>
      </c>
      <c r="BA10" s="6" t="s">
        <v>32</v>
      </c>
      <c r="BB10" s="6" t="s">
        <v>33</v>
      </c>
      <c r="BC10" s="6" t="s">
        <v>30</v>
      </c>
      <c r="BD10" s="6" t="s">
        <v>78</v>
      </c>
      <c r="BE10" s="6" t="s">
        <v>32</v>
      </c>
      <c r="BF10" s="6" t="s">
        <v>33</v>
      </c>
      <c r="BG10" s="6" t="s">
        <v>30</v>
      </c>
      <c r="BH10" s="6" t="s">
        <v>78</v>
      </c>
      <c r="BI10" s="6" t="s">
        <v>32</v>
      </c>
      <c r="BJ10" s="6" t="s">
        <v>33</v>
      </c>
      <c r="BK10" s="6" t="s">
        <v>30</v>
      </c>
      <c r="BL10" s="6" t="s">
        <v>78</v>
      </c>
      <c r="BM10" s="6" t="s">
        <v>32</v>
      </c>
      <c r="BN10" s="6" t="s">
        <v>33</v>
      </c>
      <c r="BO10" s="6" t="s">
        <v>30</v>
      </c>
      <c r="BP10" s="6" t="s">
        <v>78</v>
      </c>
      <c r="BQ10" s="6" t="s">
        <v>32</v>
      </c>
      <c r="BR10" s="6" t="s">
        <v>33</v>
      </c>
      <c r="BS10" s="6" t="s">
        <v>30</v>
      </c>
      <c r="BT10" s="6" t="s">
        <v>78</v>
      </c>
      <c r="BU10" s="6" t="s">
        <v>32</v>
      </c>
      <c r="BV10" s="6" t="s">
        <v>33</v>
      </c>
      <c r="BW10" s="6" t="s">
        <v>30</v>
      </c>
      <c r="BX10" s="6" t="s">
        <v>78</v>
      </c>
      <c r="BY10" s="6" t="s">
        <v>32</v>
      </c>
      <c r="BZ10" s="6" t="s">
        <v>33</v>
      </c>
      <c r="CA10" s="6" t="s">
        <v>30</v>
      </c>
      <c r="CB10" s="6" t="s">
        <v>78</v>
      </c>
      <c r="CC10" s="6" t="s">
        <v>32</v>
      </c>
      <c r="CD10" s="6" t="s">
        <v>33</v>
      </c>
      <c r="CE10" s="6" t="s">
        <v>30</v>
      </c>
      <c r="CF10" s="6" t="s">
        <v>78</v>
      </c>
      <c r="CG10" s="6" t="s">
        <v>32</v>
      </c>
      <c r="CH10" s="6" t="s">
        <v>33</v>
      </c>
      <c r="CI10" s="6" t="s">
        <v>30</v>
      </c>
      <c r="CJ10" s="6" t="s">
        <v>78</v>
      </c>
      <c r="CK10" s="6" t="s">
        <v>32</v>
      </c>
      <c r="CL10" s="6" t="s">
        <v>33</v>
      </c>
    </row>
    <row r="11" spans="2:90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00000000000001" customHeight="1" thickBot="1" x14ac:dyDescent="0.25">
      <c r="B12" s="3" t="s">
        <v>195</v>
      </c>
      <c r="C12" s="26">
        <v>29</v>
      </c>
      <c r="D12" s="26">
        <v>1</v>
      </c>
      <c r="E12" s="26">
        <v>20</v>
      </c>
      <c r="F12" s="26">
        <v>91</v>
      </c>
      <c r="G12" s="26">
        <v>0</v>
      </c>
      <c r="H12" s="26">
        <v>0</v>
      </c>
      <c r="I12" s="26">
        <v>0</v>
      </c>
      <c r="J12" s="26">
        <v>1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1</v>
      </c>
      <c r="U12" s="26">
        <v>2</v>
      </c>
      <c r="V12" s="26">
        <v>0</v>
      </c>
      <c r="W12" s="26">
        <v>7</v>
      </c>
      <c r="X12" s="26">
        <v>0</v>
      </c>
      <c r="Y12" s="26">
        <v>4</v>
      </c>
      <c r="Z12" s="26">
        <v>26</v>
      </c>
      <c r="AA12" s="26">
        <v>0</v>
      </c>
      <c r="AB12" s="26">
        <v>0</v>
      </c>
      <c r="AC12" s="26">
        <v>0</v>
      </c>
      <c r="AD12" s="26">
        <v>0</v>
      </c>
      <c r="AE12" s="26">
        <v>1</v>
      </c>
      <c r="AF12" s="26">
        <v>0</v>
      </c>
      <c r="AG12" s="26">
        <v>1</v>
      </c>
      <c r="AH12" s="26">
        <v>4</v>
      </c>
      <c r="AI12" s="26">
        <v>0</v>
      </c>
      <c r="AJ12" s="26">
        <v>0</v>
      </c>
      <c r="AK12" s="26">
        <v>0</v>
      </c>
      <c r="AL12" s="26">
        <v>0</v>
      </c>
      <c r="AM12" s="26">
        <v>1</v>
      </c>
      <c r="AN12" s="26">
        <v>0</v>
      </c>
      <c r="AO12" s="26">
        <v>2</v>
      </c>
      <c r="AP12" s="26">
        <v>1</v>
      </c>
      <c r="AQ12" s="26">
        <v>3</v>
      </c>
      <c r="AR12" s="26">
        <v>0</v>
      </c>
      <c r="AS12" s="26">
        <v>0</v>
      </c>
      <c r="AT12" s="26">
        <v>6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17</v>
      </c>
      <c r="CB12" s="26">
        <v>0</v>
      </c>
      <c r="CC12" s="26">
        <v>11</v>
      </c>
      <c r="CD12" s="26">
        <v>53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00000000000001" customHeight="1" thickBot="1" x14ac:dyDescent="0.25">
      <c r="B13" s="3" t="s">
        <v>238</v>
      </c>
      <c r="C13" s="26">
        <v>6</v>
      </c>
      <c r="D13" s="26">
        <v>0</v>
      </c>
      <c r="E13" s="26">
        <v>6</v>
      </c>
      <c r="F13" s="26">
        <v>15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1</v>
      </c>
      <c r="X13" s="26">
        <v>0</v>
      </c>
      <c r="Y13" s="26">
        <v>3</v>
      </c>
      <c r="Z13" s="26">
        <v>2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2</v>
      </c>
      <c r="AR13" s="26">
        <v>0</v>
      </c>
      <c r="AS13" s="26">
        <v>1</v>
      </c>
      <c r="AT13" s="26">
        <v>4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1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3</v>
      </c>
      <c r="CB13" s="26">
        <v>0</v>
      </c>
      <c r="CC13" s="26">
        <v>2</v>
      </c>
      <c r="CD13" s="26">
        <v>8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00000000000001" customHeight="1" thickBot="1" x14ac:dyDescent="0.25">
      <c r="B14" s="3" t="s">
        <v>374</v>
      </c>
      <c r="C14" s="26">
        <v>101</v>
      </c>
      <c r="D14" s="26">
        <v>4</v>
      </c>
      <c r="E14" s="26">
        <v>65</v>
      </c>
      <c r="F14" s="26">
        <v>373</v>
      </c>
      <c r="G14" s="26">
        <v>0</v>
      </c>
      <c r="H14" s="26">
        <v>0</v>
      </c>
      <c r="I14" s="26">
        <v>1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3</v>
      </c>
      <c r="T14" s="26">
        <v>3</v>
      </c>
      <c r="U14" s="26">
        <v>4</v>
      </c>
      <c r="V14" s="26">
        <v>9</v>
      </c>
      <c r="W14" s="26">
        <v>39</v>
      </c>
      <c r="X14" s="26">
        <v>0</v>
      </c>
      <c r="Y14" s="26">
        <v>14</v>
      </c>
      <c r="Z14" s="26">
        <v>186</v>
      </c>
      <c r="AA14" s="26">
        <v>0</v>
      </c>
      <c r="AB14" s="26">
        <v>0</v>
      </c>
      <c r="AC14" s="26">
        <v>0</v>
      </c>
      <c r="AD14" s="26">
        <v>1</v>
      </c>
      <c r="AE14" s="26">
        <v>0</v>
      </c>
      <c r="AF14" s="26">
        <v>0</v>
      </c>
      <c r="AG14" s="26">
        <v>0</v>
      </c>
      <c r="AH14" s="26">
        <v>2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1</v>
      </c>
      <c r="AQ14" s="26">
        <v>29</v>
      </c>
      <c r="AR14" s="26">
        <v>0</v>
      </c>
      <c r="AS14" s="26">
        <v>17</v>
      </c>
      <c r="AT14" s="26">
        <v>85</v>
      </c>
      <c r="AU14" s="26">
        <v>1</v>
      </c>
      <c r="AV14" s="26">
        <v>0</v>
      </c>
      <c r="AW14" s="26">
        <v>0</v>
      </c>
      <c r="AX14" s="26">
        <v>1</v>
      </c>
      <c r="AY14" s="26">
        <v>0</v>
      </c>
      <c r="AZ14" s="26">
        <v>0</v>
      </c>
      <c r="BA14" s="26">
        <v>0</v>
      </c>
      <c r="BB14" s="26">
        <v>2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3</v>
      </c>
      <c r="BW14" s="26">
        <v>8</v>
      </c>
      <c r="BX14" s="26">
        <v>1</v>
      </c>
      <c r="BY14" s="26">
        <v>13</v>
      </c>
      <c r="BZ14" s="26">
        <v>0</v>
      </c>
      <c r="CA14" s="26">
        <v>21</v>
      </c>
      <c r="CB14" s="26">
        <v>0</v>
      </c>
      <c r="CC14" s="26">
        <v>16</v>
      </c>
      <c r="CD14" s="26">
        <v>83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00000000000001" customHeight="1" thickBot="1" x14ac:dyDescent="0.25">
      <c r="B18" s="3" t="s">
        <v>241</v>
      </c>
      <c r="C18" s="26">
        <v>18</v>
      </c>
      <c r="D18" s="26">
        <v>2</v>
      </c>
      <c r="E18" s="26">
        <v>16</v>
      </c>
      <c r="F18" s="26">
        <v>31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1</v>
      </c>
      <c r="T18" s="26">
        <v>0</v>
      </c>
      <c r="U18" s="26">
        <v>1</v>
      </c>
      <c r="V18" s="26">
        <v>0</v>
      </c>
      <c r="W18" s="26">
        <v>4</v>
      </c>
      <c r="X18" s="26">
        <v>0</v>
      </c>
      <c r="Y18" s="26">
        <v>3</v>
      </c>
      <c r="Z18" s="26">
        <v>12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1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1</v>
      </c>
      <c r="AR18" s="26">
        <v>0</v>
      </c>
      <c r="AS18" s="26">
        <v>0</v>
      </c>
      <c r="AT18" s="26">
        <v>6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1</v>
      </c>
      <c r="BT18" s="26">
        <v>0</v>
      </c>
      <c r="BU18" s="26">
        <v>0</v>
      </c>
      <c r="BV18" s="26">
        <v>1</v>
      </c>
      <c r="BW18" s="26">
        <v>1</v>
      </c>
      <c r="BX18" s="26">
        <v>2</v>
      </c>
      <c r="BY18" s="26">
        <v>0</v>
      </c>
      <c r="BZ18" s="26">
        <v>3</v>
      </c>
      <c r="CA18" s="26">
        <v>10</v>
      </c>
      <c r="CB18" s="26">
        <v>0</v>
      </c>
      <c r="CC18" s="26">
        <v>11</v>
      </c>
      <c r="CD18" s="26">
        <v>9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00000000000001" customHeight="1" thickBot="1" x14ac:dyDescent="0.25">
      <c r="B19" s="3" t="s">
        <v>242</v>
      </c>
      <c r="C19" s="26">
        <v>151</v>
      </c>
      <c r="D19" s="26">
        <v>6</v>
      </c>
      <c r="E19" s="26">
        <v>150</v>
      </c>
      <c r="F19" s="26">
        <v>463</v>
      </c>
      <c r="G19" s="26">
        <v>4</v>
      </c>
      <c r="H19" s="26">
        <v>0</v>
      </c>
      <c r="I19" s="26">
        <v>1</v>
      </c>
      <c r="J19" s="26">
        <v>11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4</v>
      </c>
      <c r="T19" s="26">
        <v>1</v>
      </c>
      <c r="U19" s="26">
        <v>3</v>
      </c>
      <c r="V19" s="26">
        <v>2</v>
      </c>
      <c r="W19" s="26">
        <v>31</v>
      </c>
      <c r="X19" s="26">
        <v>1</v>
      </c>
      <c r="Y19" s="26">
        <v>31</v>
      </c>
      <c r="Z19" s="26">
        <v>132</v>
      </c>
      <c r="AA19" s="26">
        <v>1</v>
      </c>
      <c r="AB19" s="26">
        <v>0</v>
      </c>
      <c r="AC19" s="26">
        <v>1</v>
      </c>
      <c r="AD19" s="26">
        <v>0</v>
      </c>
      <c r="AE19" s="26">
        <v>0</v>
      </c>
      <c r="AF19" s="26">
        <v>1</v>
      </c>
      <c r="AG19" s="26">
        <v>1</v>
      </c>
      <c r="AH19" s="26">
        <v>6</v>
      </c>
      <c r="AI19" s="26">
        <v>0</v>
      </c>
      <c r="AJ19" s="26">
        <v>0</v>
      </c>
      <c r="AK19" s="26">
        <v>0</v>
      </c>
      <c r="AL19" s="26">
        <v>0</v>
      </c>
      <c r="AM19" s="26">
        <v>2</v>
      </c>
      <c r="AN19" s="26">
        <v>0</v>
      </c>
      <c r="AO19" s="26">
        <v>2</v>
      </c>
      <c r="AP19" s="26">
        <v>3</v>
      </c>
      <c r="AQ19" s="26">
        <v>38</v>
      </c>
      <c r="AR19" s="26">
        <v>0</v>
      </c>
      <c r="AS19" s="26">
        <v>43</v>
      </c>
      <c r="AT19" s="26">
        <v>117</v>
      </c>
      <c r="AU19" s="26">
        <v>1</v>
      </c>
      <c r="AV19" s="26">
        <v>0</v>
      </c>
      <c r="AW19" s="26">
        <v>3</v>
      </c>
      <c r="AX19" s="26">
        <v>1</v>
      </c>
      <c r="AY19" s="26">
        <v>2</v>
      </c>
      <c r="AZ19" s="26">
        <v>0</v>
      </c>
      <c r="BA19" s="26">
        <v>5</v>
      </c>
      <c r="BB19" s="26">
        <v>1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5</v>
      </c>
      <c r="BT19" s="26">
        <v>0</v>
      </c>
      <c r="BU19" s="26">
        <v>2</v>
      </c>
      <c r="BV19" s="26">
        <v>17</v>
      </c>
      <c r="BW19" s="26">
        <v>4</v>
      </c>
      <c r="BX19" s="26">
        <v>3</v>
      </c>
      <c r="BY19" s="26">
        <v>7</v>
      </c>
      <c r="BZ19" s="26">
        <v>4</v>
      </c>
      <c r="CA19" s="26">
        <v>59</v>
      </c>
      <c r="CB19" s="26">
        <v>0</v>
      </c>
      <c r="CC19" s="26">
        <v>51</v>
      </c>
      <c r="CD19" s="26">
        <v>169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00000000000001" customHeight="1" thickBot="1" x14ac:dyDescent="0.25">
      <c r="B20" s="3" t="s">
        <v>243</v>
      </c>
      <c r="C20" s="26">
        <v>10</v>
      </c>
      <c r="D20" s="26">
        <v>1</v>
      </c>
      <c r="E20" s="26">
        <v>21</v>
      </c>
      <c r="F20" s="26">
        <v>11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1</v>
      </c>
      <c r="U20" s="26">
        <v>4</v>
      </c>
      <c r="V20" s="26">
        <v>4</v>
      </c>
      <c r="W20" s="26">
        <v>3</v>
      </c>
      <c r="X20" s="26">
        <v>0</v>
      </c>
      <c r="Y20" s="26">
        <v>10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3</v>
      </c>
      <c r="AR20" s="26">
        <v>0</v>
      </c>
      <c r="AS20" s="26">
        <v>3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1</v>
      </c>
      <c r="BW20" s="26">
        <v>0</v>
      </c>
      <c r="BX20" s="26">
        <v>0</v>
      </c>
      <c r="BY20" s="26">
        <v>1</v>
      </c>
      <c r="BZ20" s="26">
        <v>2</v>
      </c>
      <c r="CA20" s="26">
        <v>4</v>
      </c>
      <c r="CB20" s="26">
        <v>0</v>
      </c>
      <c r="CC20" s="26">
        <v>3</v>
      </c>
      <c r="CD20" s="26">
        <v>4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1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1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4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2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00000000000001" customHeight="1" thickBot="1" x14ac:dyDescent="0.25">
      <c r="B25" s="4" t="s">
        <v>248</v>
      </c>
      <c r="C25" s="26">
        <v>6</v>
      </c>
      <c r="D25" s="26">
        <v>3</v>
      </c>
      <c r="E25" s="26">
        <v>11</v>
      </c>
      <c r="F25" s="26">
        <v>20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1</v>
      </c>
      <c r="T25" s="26">
        <v>2</v>
      </c>
      <c r="U25" s="26">
        <v>2</v>
      </c>
      <c r="V25" s="26">
        <v>1</v>
      </c>
      <c r="W25" s="26">
        <v>3</v>
      </c>
      <c r="X25" s="26">
        <v>0</v>
      </c>
      <c r="Y25" s="26">
        <v>3</v>
      </c>
      <c r="Z25" s="26">
        <v>4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1</v>
      </c>
      <c r="AP25" s="26">
        <v>1</v>
      </c>
      <c r="AQ25" s="26">
        <v>1</v>
      </c>
      <c r="AR25" s="26">
        <v>0</v>
      </c>
      <c r="AS25" s="26">
        <v>0</v>
      </c>
      <c r="AT25" s="26">
        <v>2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1</v>
      </c>
      <c r="BY25" s="26">
        <v>1</v>
      </c>
      <c r="BZ25" s="26">
        <v>1</v>
      </c>
      <c r="CA25" s="26">
        <v>1</v>
      </c>
      <c r="CB25" s="26">
        <v>0</v>
      </c>
      <c r="CC25" s="26">
        <v>4</v>
      </c>
      <c r="CD25" s="26">
        <v>11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00000000000001" customHeight="1" thickBot="1" x14ac:dyDescent="0.25">
      <c r="B26" s="5" t="s">
        <v>244</v>
      </c>
      <c r="C26" s="26">
        <v>122</v>
      </c>
      <c r="D26" s="26">
        <v>2</v>
      </c>
      <c r="E26" s="26">
        <v>126</v>
      </c>
      <c r="F26" s="26">
        <v>306</v>
      </c>
      <c r="G26" s="26">
        <v>1</v>
      </c>
      <c r="H26" s="26">
        <v>0</v>
      </c>
      <c r="I26" s="26">
        <v>1</v>
      </c>
      <c r="J26" s="26">
        <v>2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2</v>
      </c>
      <c r="T26" s="26">
        <v>2</v>
      </c>
      <c r="U26" s="26">
        <v>5</v>
      </c>
      <c r="V26" s="26">
        <v>6</v>
      </c>
      <c r="W26" s="26">
        <v>35</v>
      </c>
      <c r="X26" s="26">
        <v>0</v>
      </c>
      <c r="Y26" s="26">
        <v>37</v>
      </c>
      <c r="Z26" s="26">
        <v>107</v>
      </c>
      <c r="AA26" s="26">
        <v>0</v>
      </c>
      <c r="AB26" s="26">
        <v>0</v>
      </c>
      <c r="AC26" s="26">
        <v>1</v>
      </c>
      <c r="AD26" s="26">
        <v>0</v>
      </c>
      <c r="AE26" s="26">
        <v>0</v>
      </c>
      <c r="AF26" s="26">
        <v>0</v>
      </c>
      <c r="AG26" s="26">
        <v>3</v>
      </c>
      <c r="AH26" s="26">
        <v>1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21</v>
      </c>
      <c r="AR26" s="26">
        <v>0</v>
      </c>
      <c r="AS26" s="26">
        <v>23</v>
      </c>
      <c r="AT26" s="26">
        <v>37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8</v>
      </c>
      <c r="BT26" s="26">
        <v>0</v>
      </c>
      <c r="BU26" s="26">
        <v>7</v>
      </c>
      <c r="BV26" s="26">
        <v>14</v>
      </c>
      <c r="BW26" s="26">
        <v>3</v>
      </c>
      <c r="BX26" s="26">
        <v>0</v>
      </c>
      <c r="BY26" s="26">
        <v>3</v>
      </c>
      <c r="BZ26" s="26">
        <v>28</v>
      </c>
      <c r="CA26" s="26">
        <v>52</v>
      </c>
      <c r="CB26" s="26">
        <v>0</v>
      </c>
      <c r="CC26" s="26">
        <v>46</v>
      </c>
      <c r="CD26" s="26">
        <v>111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  <row r="28" spans="2:90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57" t="s">
        <v>79</v>
      </c>
      <c r="D9" s="51"/>
      <c r="E9" s="51"/>
      <c r="F9" s="57" t="s">
        <v>80</v>
      </c>
      <c r="G9" s="51"/>
      <c r="H9" s="51"/>
      <c r="I9" s="57" t="s">
        <v>81</v>
      </c>
      <c r="J9" s="51"/>
      <c r="K9" s="51"/>
      <c r="L9" s="57" t="s">
        <v>82</v>
      </c>
      <c r="M9" s="51"/>
      <c r="N9" s="51"/>
    </row>
    <row r="10" spans="2:14" ht="42" customHeight="1" thickBot="1" x14ac:dyDescent="0.25">
      <c r="C10" s="6" t="s">
        <v>30</v>
      </c>
      <c r="D10" s="6" t="s">
        <v>32</v>
      </c>
      <c r="E10" s="6" t="s">
        <v>83</v>
      </c>
      <c r="F10" s="6" t="s">
        <v>30</v>
      </c>
      <c r="G10" s="6" t="s">
        <v>32</v>
      </c>
      <c r="H10" s="6" t="s">
        <v>83</v>
      </c>
      <c r="I10" s="6" t="s">
        <v>30</v>
      </c>
      <c r="J10" s="6" t="s">
        <v>32</v>
      </c>
      <c r="K10" s="6" t="s">
        <v>83</v>
      </c>
      <c r="L10" s="6" t="s">
        <v>30</v>
      </c>
      <c r="M10" s="6" t="s">
        <v>32</v>
      </c>
      <c r="N10" s="6" t="s">
        <v>83</v>
      </c>
    </row>
    <row r="11" spans="2:14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00000000000001" customHeight="1" thickBot="1" x14ac:dyDescent="0.25">
      <c r="B12" s="3" t="s">
        <v>195</v>
      </c>
      <c r="C12" s="26">
        <v>2</v>
      </c>
      <c r="D12" s="26">
        <v>3</v>
      </c>
      <c r="E12" s="26">
        <v>10</v>
      </c>
      <c r="F12" s="26">
        <v>2</v>
      </c>
      <c r="G12" s="26">
        <v>2</v>
      </c>
      <c r="H12" s="26">
        <v>6</v>
      </c>
      <c r="I12" s="26">
        <v>0</v>
      </c>
      <c r="J12" s="26">
        <v>1</v>
      </c>
      <c r="K12" s="26">
        <v>4</v>
      </c>
      <c r="L12" s="26">
        <v>0</v>
      </c>
      <c r="M12" s="26">
        <v>0</v>
      </c>
      <c r="N12" s="26">
        <v>0</v>
      </c>
    </row>
    <row r="13" spans="2:14" ht="20.100000000000001" customHeight="1" thickBot="1" x14ac:dyDescent="0.25">
      <c r="B13" s="3" t="s">
        <v>238</v>
      </c>
      <c r="C13" s="26">
        <v>2</v>
      </c>
      <c r="D13" s="26">
        <v>2</v>
      </c>
      <c r="E13" s="26">
        <v>2</v>
      </c>
      <c r="F13" s="26">
        <v>1</v>
      </c>
      <c r="G13" s="26">
        <v>1</v>
      </c>
      <c r="H13" s="26">
        <v>2</v>
      </c>
      <c r="I13" s="26">
        <v>0</v>
      </c>
      <c r="J13" s="26">
        <v>0</v>
      </c>
      <c r="K13" s="26">
        <v>0</v>
      </c>
      <c r="L13" s="26">
        <v>1</v>
      </c>
      <c r="M13" s="26">
        <v>1</v>
      </c>
      <c r="N13" s="26">
        <v>0</v>
      </c>
    </row>
    <row r="14" spans="2:14" ht="20.100000000000001" customHeight="1" thickBot="1" x14ac:dyDescent="0.25">
      <c r="B14" s="3" t="s">
        <v>374</v>
      </c>
      <c r="C14" s="26">
        <v>33</v>
      </c>
      <c r="D14" s="26">
        <v>27</v>
      </c>
      <c r="E14" s="26">
        <v>17</v>
      </c>
      <c r="F14" s="26">
        <v>8</v>
      </c>
      <c r="G14" s="26">
        <v>11</v>
      </c>
      <c r="H14" s="26">
        <v>0</v>
      </c>
      <c r="I14" s="26">
        <v>10</v>
      </c>
      <c r="J14" s="26">
        <v>7</v>
      </c>
      <c r="K14" s="26">
        <v>6</v>
      </c>
      <c r="L14" s="26">
        <v>15</v>
      </c>
      <c r="M14" s="26">
        <v>9</v>
      </c>
      <c r="N14" s="26">
        <v>11</v>
      </c>
    </row>
    <row r="15" spans="2:14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00000000000001" customHeight="1" thickBot="1" x14ac:dyDescent="0.25">
      <c r="B18" s="3" t="s">
        <v>241</v>
      </c>
      <c r="C18" s="26">
        <v>14</v>
      </c>
      <c r="D18" s="26">
        <v>10</v>
      </c>
      <c r="E18" s="26">
        <v>13</v>
      </c>
      <c r="F18" s="26">
        <v>0</v>
      </c>
      <c r="G18" s="26">
        <v>0</v>
      </c>
      <c r="H18" s="26">
        <v>1</v>
      </c>
      <c r="I18" s="26">
        <v>7</v>
      </c>
      <c r="J18" s="26">
        <v>3</v>
      </c>
      <c r="K18" s="26">
        <v>6</v>
      </c>
      <c r="L18" s="26">
        <v>7</v>
      </c>
      <c r="M18" s="26">
        <v>7</v>
      </c>
      <c r="N18" s="26">
        <v>6</v>
      </c>
    </row>
    <row r="19" spans="2:14" ht="20.100000000000001" customHeight="1" thickBot="1" x14ac:dyDescent="0.25">
      <c r="B19" s="3" t="s">
        <v>242</v>
      </c>
      <c r="C19" s="26">
        <v>46</v>
      </c>
      <c r="D19" s="26">
        <v>41</v>
      </c>
      <c r="E19" s="26">
        <v>61</v>
      </c>
      <c r="F19" s="26">
        <v>2</v>
      </c>
      <c r="G19" s="26">
        <v>1</v>
      </c>
      <c r="H19" s="26">
        <v>4</v>
      </c>
      <c r="I19" s="26">
        <v>43</v>
      </c>
      <c r="J19" s="26">
        <v>39</v>
      </c>
      <c r="K19" s="26">
        <v>53</v>
      </c>
      <c r="L19" s="26">
        <v>1</v>
      </c>
      <c r="M19" s="26">
        <v>1</v>
      </c>
      <c r="N19" s="26">
        <v>4</v>
      </c>
    </row>
    <row r="20" spans="2:14" ht="20.100000000000001" customHeight="1" thickBot="1" x14ac:dyDescent="0.25">
      <c r="B20" s="3" t="s">
        <v>243</v>
      </c>
      <c r="C20" s="26">
        <v>1</v>
      </c>
      <c r="D20" s="26">
        <v>1</v>
      </c>
      <c r="E20" s="26">
        <v>0</v>
      </c>
      <c r="F20" s="26">
        <v>0</v>
      </c>
      <c r="G20" s="26">
        <v>0</v>
      </c>
      <c r="H20" s="26">
        <v>0</v>
      </c>
      <c r="I20" s="26">
        <v>1</v>
      </c>
      <c r="J20" s="26">
        <v>1</v>
      </c>
      <c r="K20" s="26">
        <v>0</v>
      </c>
      <c r="L20" s="26">
        <v>0</v>
      </c>
      <c r="M20" s="26">
        <v>0</v>
      </c>
      <c r="N20" s="26">
        <v>0</v>
      </c>
    </row>
    <row r="21" spans="2:14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1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1</v>
      </c>
    </row>
    <row r="24" spans="2:14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2:14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1</v>
      </c>
      <c r="F25" s="26">
        <v>0</v>
      </c>
      <c r="G25" s="26">
        <v>0</v>
      </c>
      <c r="H25" s="26">
        <v>1</v>
      </c>
      <c r="I25" s="26">
        <v>1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</row>
    <row r="26" spans="2:14" ht="20.100000000000001" customHeight="1" thickBot="1" x14ac:dyDescent="0.25">
      <c r="B26" s="5" t="s">
        <v>244</v>
      </c>
      <c r="C26" s="26">
        <v>31</v>
      </c>
      <c r="D26" s="26">
        <v>34</v>
      </c>
      <c r="E26" s="26">
        <v>16</v>
      </c>
      <c r="F26" s="26">
        <v>7</v>
      </c>
      <c r="G26" s="26">
        <v>2</v>
      </c>
      <c r="H26" s="26">
        <v>6</v>
      </c>
      <c r="I26" s="26">
        <v>24</v>
      </c>
      <c r="J26" s="26">
        <v>32</v>
      </c>
      <c r="K26" s="26">
        <v>10</v>
      </c>
      <c r="L26" s="26">
        <v>0</v>
      </c>
      <c r="M26" s="26">
        <v>0</v>
      </c>
      <c r="N26" s="26">
        <v>0</v>
      </c>
    </row>
    <row r="27" spans="2:14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57" t="s">
        <v>84</v>
      </c>
      <c r="D9" s="51"/>
      <c r="E9" s="58"/>
      <c r="F9" s="57" t="s">
        <v>85</v>
      </c>
      <c r="G9" s="51"/>
      <c r="H9" s="51"/>
      <c r="I9" s="57" t="s">
        <v>86</v>
      </c>
      <c r="J9" s="51"/>
      <c r="K9" s="51"/>
      <c r="L9" s="57" t="s">
        <v>87</v>
      </c>
      <c r="M9" s="51"/>
      <c r="N9" s="51"/>
      <c r="O9" s="57" t="s">
        <v>88</v>
      </c>
      <c r="P9" s="51"/>
      <c r="Q9" s="51"/>
      <c r="R9" s="57" t="s">
        <v>89</v>
      </c>
      <c r="S9" s="51"/>
      <c r="T9" s="51"/>
      <c r="U9" s="57" t="s">
        <v>90</v>
      </c>
      <c r="V9" s="51"/>
      <c r="W9" s="51"/>
      <c r="X9" s="57" t="s">
        <v>91</v>
      </c>
      <c r="Y9" s="51"/>
      <c r="Z9" s="51"/>
      <c r="AA9" s="57" t="s">
        <v>92</v>
      </c>
      <c r="AB9" s="51"/>
      <c r="AC9" s="51"/>
      <c r="AD9" s="57" t="s">
        <v>93</v>
      </c>
      <c r="AE9" s="51"/>
      <c r="AF9" s="51"/>
      <c r="AG9" s="57" t="s">
        <v>94</v>
      </c>
      <c r="AH9" s="51"/>
      <c r="AI9" s="51"/>
    </row>
    <row r="10" spans="2:35" ht="42.75" customHeight="1" thickBot="1" x14ac:dyDescent="0.25">
      <c r="C10" s="6" t="s">
        <v>95</v>
      </c>
      <c r="D10" s="6" t="s">
        <v>32</v>
      </c>
      <c r="E10" s="6" t="s">
        <v>33</v>
      </c>
      <c r="F10" s="6" t="s">
        <v>96</v>
      </c>
      <c r="G10" s="6" t="s">
        <v>32</v>
      </c>
      <c r="H10" s="6" t="s">
        <v>33</v>
      </c>
      <c r="I10" s="6" t="s">
        <v>96</v>
      </c>
      <c r="J10" s="6" t="s">
        <v>32</v>
      </c>
      <c r="K10" s="6" t="s">
        <v>33</v>
      </c>
      <c r="L10" s="6" t="s">
        <v>96</v>
      </c>
      <c r="M10" s="6" t="s">
        <v>32</v>
      </c>
      <c r="N10" s="6" t="s">
        <v>33</v>
      </c>
      <c r="O10" s="6" t="s">
        <v>96</v>
      </c>
      <c r="P10" s="6" t="s">
        <v>32</v>
      </c>
      <c r="Q10" s="6" t="s">
        <v>33</v>
      </c>
      <c r="R10" s="6" t="s">
        <v>96</v>
      </c>
      <c r="S10" s="6" t="s">
        <v>32</v>
      </c>
      <c r="T10" s="6" t="s">
        <v>33</v>
      </c>
      <c r="U10" s="6" t="s">
        <v>96</v>
      </c>
      <c r="V10" s="6" t="s">
        <v>32</v>
      </c>
      <c r="W10" s="6" t="s">
        <v>33</v>
      </c>
      <c r="X10" s="6" t="s">
        <v>96</v>
      </c>
      <c r="Y10" s="6" t="s">
        <v>32</v>
      </c>
      <c r="Z10" s="6" t="s">
        <v>33</v>
      </c>
      <c r="AA10" s="6" t="s">
        <v>96</v>
      </c>
      <c r="AB10" s="6" t="s">
        <v>32</v>
      </c>
      <c r="AC10" s="6" t="s">
        <v>33</v>
      </c>
      <c r="AD10" s="6" t="s">
        <v>96</v>
      </c>
      <c r="AE10" s="6" t="s">
        <v>32</v>
      </c>
      <c r="AF10" s="6" t="s">
        <v>33</v>
      </c>
      <c r="AG10" s="6" t="s">
        <v>96</v>
      </c>
      <c r="AH10" s="6" t="s">
        <v>32</v>
      </c>
      <c r="AI10" s="6" t="s">
        <v>33</v>
      </c>
    </row>
    <row r="11" spans="2:35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2:35" ht="20.100000000000001" customHeight="1" thickBot="1" x14ac:dyDescent="0.25">
      <c r="B12" s="3" t="s">
        <v>195</v>
      </c>
      <c r="C12" s="26">
        <v>20</v>
      </c>
      <c r="D12" s="26">
        <v>28</v>
      </c>
      <c r="E12" s="26">
        <v>8</v>
      </c>
      <c r="F12" s="26">
        <v>20</v>
      </c>
      <c r="G12" s="26">
        <v>28</v>
      </c>
      <c r="H12" s="26">
        <v>8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12</v>
      </c>
      <c r="V12" s="26">
        <v>7</v>
      </c>
      <c r="W12" s="26">
        <v>6</v>
      </c>
      <c r="X12" s="26">
        <v>12</v>
      </c>
      <c r="Y12" s="26">
        <v>7</v>
      </c>
      <c r="Z12" s="26">
        <v>6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2:35" ht="20.100000000000001" customHeight="1" thickBot="1" x14ac:dyDescent="0.25">
      <c r="B13" s="3" t="s">
        <v>238</v>
      </c>
      <c r="C13" s="26">
        <v>15</v>
      </c>
      <c r="D13" s="26">
        <v>13</v>
      </c>
      <c r="E13" s="26">
        <v>8</v>
      </c>
      <c r="F13" s="26">
        <v>15</v>
      </c>
      <c r="G13" s="26">
        <v>13</v>
      </c>
      <c r="H13" s="26">
        <v>8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2:35" ht="20.100000000000001" customHeight="1" thickBot="1" x14ac:dyDescent="0.25">
      <c r="B14" s="3" t="s">
        <v>374</v>
      </c>
      <c r="C14" s="26">
        <v>79</v>
      </c>
      <c r="D14" s="26">
        <v>73</v>
      </c>
      <c r="E14" s="26">
        <v>17</v>
      </c>
      <c r="F14" s="26">
        <v>79</v>
      </c>
      <c r="G14" s="26">
        <v>73</v>
      </c>
      <c r="H14" s="26">
        <v>17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17</v>
      </c>
      <c r="V14" s="26">
        <v>16</v>
      </c>
      <c r="W14" s="26">
        <v>4</v>
      </c>
      <c r="X14" s="26">
        <v>17</v>
      </c>
      <c r="Y14" s="26">
        <v>16</v>
      </c>
      <c r="Z14" s="26">
        <v>4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2:35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2:35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2:3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2:35" ht="20.100000000000001" customHeight="1" thickBot="1" x14ac:dyDescent="0.25">
      <c r="B19" s="3" t="s">
        <v>242</v>
      </c>
      <c r="C19" s="26">
        <v>66</v>
      </c>
      <c r="D19" s="26">
        <v>66</v>
      </c>
      <c r="E19" s="26">
        <v>6</v>
      </c>
      <c r="F19" s="26">
        <v>66</v>
      </c>
      <c r="G19" s="26">
        <v>66</v>
      </c>
      <c r="H19" s="26">
        <v>6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11</v>
      </c>
      <c r="V19" s="26">
        <v>14</v>
      </c>
      <c r="W19" s="26">
        <v>1</v>
      </c>
      <c r="X19" s="26">
        <v>11</v>
      </c>
      <c r="Y19" s="26">
        <v>14</v>
      </c>
      <c r="Z19" s="26">
        <v>1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</row>
    <row r="20" spans="2:35" ht="20.100000000000001" customHeight="1" thickBot="1" x14ac:dyDescent="0.25">
      <c r="B20" s="3" t="s">
        <v>243</v>
      </c>
      <c r="C20" s="26">
        <v>2</v>
      </c>
      <c r="D20" s="26">
        <v>2</v>
      </c>
      <c r="E20" s="26">
        <v>0</v>
      </c>
      <c r="F20" s="26">
        <v>2</v>
      </c>
      <c r="G20" s="26">
        <v>2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2:35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2:35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2:3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</row>
    <row r="24" spans="2:3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</row>
    <row r="25" spans="2:3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2:35" ht="20.100000000000001" customHeight="1" thickBot="1" x14ac:dyDescent="0.25">
      <c r="B26" s="5" t="s">
        <v>244</v>
      </c>
      <c r="C26" s="26">
        <v>36</v>
      </c>
      <c r="D26" s="26">
        <v>41</v>
      </c>
      <c r="E26" s="26">
        <v>8</v>
      </c>
      <c r="F26" s="26">
        <v>33</v>
      </c>
      <c r="G26" s="26">
        <v>40</v>
      </c>
      <c r="H26" s="26">
        <v>6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3</v>
      </c>
      <c r="P26" s="26">
        <v>1</v>
      </c>
      <c r="Q26" s="26">
        <v>2</v>
      </c>
      <c r="R26" s="26">
        <v>0</v>
      </c>
      <c r="S26" s="26">
        <v>0</v>
      </c>
      <c r="T26" s="26">
        <v>0</v>
      </c>
      <c r="U26" s="26">
        <v>13</v>
      </c>
      <c r="V26" s="26">
        <v>13</v>
      </c>
      <c r="W26" s="26">
        <v>7</v>
      </c>
      <c r="X26" s="26">
        <v>13</v>
      </c>
      <c r="Y26" s="26">
        <v>13</v>
      </c>
      <c r="Z26" s="26">
        <v>6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1</v>
      </c>
      <c r="AG26" s="26">
        <v>0</v>
      </c>
      <c r="AH26" s="26">
        <v>0</v>
      </c>
      <c r="AI26" s="26">
        <v>0</v>
      </c>
    </row>
    <row r="27" spans="2:35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28"/>
      <c r="C9" s="57" t="s">
        <v>206</v>
      </c>
      <c r="D9" s="51"/>
      <c r="E9" s="51"/>
      <c r="F9" s="58"/>
      <c r="G9" s="57" t="s">
        <v>207</v>
      </c>
      <c r="H9" s="51"/>
      <c r="I9" s="51"/>
      <c r="J9" s="63"/>
      <c r="K9" s="57" t="s">
        <v>208</v>
      </c>
      <c r="L9" s="51"/>
      <c r="M9" s="51"/>
      <c r="N9" s="63"/>
      <c r="O9" s="57" t="s">
        <v>209</v>
      </c>
      <c r="P9" s="51"/>
      <c r="Q9" s="51"/>
      <c r="R9" s="63"/>
      <c r="S9" s="57" t="s">
        <v>210</v>
      </c>
      <c r="T9" s="51"/>
      <c r="U9" s="51"/>
      <c r="V9" s="51"/>
      <c r="W9" s="51"/>
    </row>
    <row r="10" spans="2:23" ht="28.5" customHeight="1" thickBot="1" x14ac:dyDescent="0.25">
      <c r="C10" s="59" t="s">
        <v>97</v>
      </c>
      <c r="D10" s="62" t="s">
        <v>98</v>
      </c>
      <c r="E10" s="62"/>
      <c r="F10" s="61" t="s">
        <v>99</v>
      </c>
      <c r="G10" s="59" t="s">
        <v>97</v>
      </c>
      <c r="H10" s="62" t="s">
        <v>98</v>
      </c>
      <c r="I10" s="62"/>
      <c r="J10" s="61" t="s">
        <v>99</v>
      </c>
      <c r="K10" s="59" t="s">
        <v>97</v>
      </c>
      <c r="L10" s="62" t="s">
        <v>98</v>
      </c>
      <c r="M10" s="62"/>
      <c r="N10" s="61" t="s">
        <v>99</v>
      </c>
      <c r="O10" s="59" t="s">
        <v>97</v>
      </c>
      <c r="P10" s="62" t="s">
        <v>98</v>
      </c>
      <c r="Q10" s="62"/>
      <c r="R10" s="61" t="s">
        <v>99</v>
      </c>
      <c r="S10" s="59" t="s">
        <v>100</v>
      </c>
      <c r="T10" s="62" t="s">
        <v>101</v>
      </c>
      <c r="U10" s="62"/>
      <c r="V10" s="61" t="s">
        <v>102</v>
      </c>
      <c r="W10" s="59" t="s">
        <v>103</v>
      </c>
    </row>
    <row r="11" spans="2:23" ht="41.25" customHeight="1" thickBot="1" x14ac:dyDescent="0.25">
      <c r="C11" s="60"/>
      <c r="D11" s="27" t="s">
        <v>104</v>
      </c>
      <c r="E11" s="27" t="s">
        <v>105</v>
      </c>
      <c r="F11" s="53"/>
      <c r="G11" s="60"/>
      <c r="H11" s="27" t="s">
        <v>104</v>
      </c>
      <c r="I11" s="27" t="s">
        <v>105</v>
      </c>
      <c r="J11" s="53"/>
      <c r="K11" s="60"/>
      <c r="L11" s="27" t="s">
        <v>104</v>
      </c>
      <c r="M11" s="27" t="s">
        <v>105</v>
      </c>
      <c r="N11" s="53"/>
      <c r="O11" s="60"/>
      <c r="P11" s="27" t="s">
        <v>104</v>
      </c>
      <c r="Q11" s="27" t="s">
        <v>105</v>
      </c>
      <c r="R11" s="53"/>
      <c r="S11" s="60"/>
      <c r="T11" s="27" t="s">
        <v>106</v>
      </c>
      <c r="U11" s="27" t="s">
        <v>107</v>
      </c>
      <c r="V11" s="53"/>
      <c r="W11" s="60"/>
    </row>
    <row r="12" spans="2:23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00000000000001" customHeight="1" thickBot="1" x14ac:dyDescent="0.25">
      <c r="B13" s="3" t="s">
        <v>195</v>
      </c>
      <c r="C13" s="26">
        <v>13</v>
      </c>
      <c r="D13" s="26">
        <v>0</v>
      </c>
      <c r="E13" s="26">
        <v>2</v>
      </c>
      <c r="F13" s="26">
        <v>15</v>
      </c>
      <c r="G13" s="26">
        <v>3</v>
      </c>
      <c r="H13" s="26">
        <v>0</v>
      </c>
      <c r="I13" s="26">
        <v>0</v>
      </c>
      <c r="J13" s="26">
        <v>3</v>
      </c>
      <c r="K13" s="26">
        <v>10</v>
      </c>
      <c r="L13" s="26">
        <v>0</v>
      </c>
      <c r="M13" s="26">
        <v>2</v>
      </c>
      <c r="N13" s="26">
        <v>12</v>
      </c>
      <c r="O13" s="26">
        <v>0</v>
      </c>
      <c r="P13" s="26">
        <v>0</v>
      </c>
      <c r="Q13" s="26">
        <v>0</v>
      </c>
      <c r="R13" s="26">
        <v>0</v>
      </c>
      <c r="S13" s="26">
        <v>21</v>
      </c>
      <c r="T13" s="26">
        <v>6</v>
      </c>
      <c r="U13" s="26">
        <v>4</v>
      </c>
      <c r="V13" s="26">
        <v>2</v>
      </c>
      <c r="W13" s="26">
        <v>33</v>
      </c>
    </row>
    <row r="14" spans="2:23" ht="20.100000000000001" customHeight="1" thickBot="1" x14ac:dyDescent="0.25">
      <c r="B14" s="3" t="s">
        <v>238</v>
      </c>
      <c r="C14" s="26">
        <v>5</v>
      </c>
      <c r="D14" s="26">
        <v>0</v>
      </c>
      <c r="E14" s="26">
        <v>0</v>
      </c>
      <c r="F14" s="26">
        <v>5</v>
      </c>
      <c r="G14" s="26">
        <v>1</v>
      </c>
      <c r="H14" s="26">
        <v>0</v>
      </c>
      <c r="I14" s="26">
        <v>0</v>
      </c>
      <c r="J14" s="26">
        <v>1</v>
      </c>
      <c r="K14" s="26">
        <v>4</v>
      </c>
      <c r="L14" s="26">
        <v>0</v>
      </c>
      <c r="M14" s="26">
        <v>0</v>
      </c>
      <c r="N14" s="26">
        <v>4</v>
      </c>
      <c r="O14" s="26">
        <v>0</v>
      </c>
      <c r="P14" s="26">
        <v>0</v>
      </c>
      <c r="Q14" s="26">
        <v>0</v>
      </c>
      <c r="R14" s="26">
        <v>0</v>
      </c>
      <c r="S14" s="26">
        <v>5</v>
      </c>
      <c r="T14" s="26">
        <v>0</v>
      </c>
      <c r="U14" s="26">
        <v>0</v>
      </c>
      <c r="V14" s="26">
        <v>0</v>
      </c>
      <c r="W14" s="26">
        <v>5</v>
      </c>
    </row>
    <row r="15" spans="2:23" ht="20.100000000000001" customHeight="1" thickBot="1" x14ac:dyDescent="0.25">
      <c r="B15" s="3" t="s">
        <v>374</v>
      </c>
      <c r="C15" s="26">
        <v>27</v>
      </c>
      <c r="D15" s="26">
        <v>4</v>
      </c>
      <c r="E15" s="26">
        <v>6</v>
      </c>
      <c r="F15" s="26">
        <v>37</v>
      </c>
      <c r="G15" s="26">
        <v>9</v>
      </c>
      <c r="H15" s="26">
        <v>1</v>
      </c>
      <c r="I15" s="26">
        <v>2</v>
      </c>
      <c r="J15" s="26">
        <v>12</v>
      </c>
      <c r="K15" s="26">
        <v>18</v>
      </c>
      <c r="L15" s="26">
        <v>3</v>
      </c>
      <c r="M15" s="26">
        <v>4</v>
      </c>
      <c r="N15" s="26">
        <v>25</v>
      </c>
      <c r="O15" s="26">
        <v>0</v>
      </c>
      <c r="P15" s="26">
        <v>0</v>
      </c>
      <c r="Q15" s="26">
        <v>0</v>
      </c>
      <c r="R15" s="26">
        <v>0</v>
      </c>
      <c r="S15" s="26">
        <v>76</v>
      </c>
      <c r="T15" s="26">
        <v>12</v>
      </c>
      <c r="U15" s="26">
        <v>14</v>
      </c>
      <c r="V15" s="26">
        <v>2</v>
      </c>
      <c r="W15" s="26">
        <v>104</v>
      </c>
    </row>
    <row r="16" spans="2:23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00000000000001" customHeight="1" thickBot="1" x14ac:dyDescent="0.25">
      <c r="B19" s="3" t="s">
        <v>241</v>
      </c>
      <c r="C19" s="26">
        <v>9</v>
      </c>
      <c r="D19" s="26">
        <v>0</v>
      </c>
      <c r="E19" s="26">
        <v>0</v>
      </c>
      <c r="F19" s="26">
        <v>9</v>
      </c>
      <c r="G19" s="26">
        <v>5</v>
      </c>
      <c r="H19" s="26">
        <v>0</v>
      </c>
      <c r="I19" s="26">
        <v>0</v>
      </c>
      <c r="J19" s="26">
        <v>5</v>
      </c>
      <c r="K19" s="26">
        <v>4</v>
      </c>
      <c r="L19" s="26">
        <v>0</v>
      </c>
      <c r="M19" s="26">
        <v>0</v>
      </c>
      <c r="N19" s="26">
        <v>4</v>
      </c>
      <c r="O19" s="26">
        <v>0</v>
      </c>
      <c r="P19" s="26">
        <v>0</v>
      </c>
      <c r="Q19" s="26">
        <v>0</v>
      </c>
      <c r="R19" s="26">
        <v>0</v>
      </c>
      <c r="S19" s="26">
        <v>10</v>
      </c>
      <c r="T19" s="26">
        <v>3</v>
      </c>
      <c r="U19" s="26">
        <v>0</v>
      </c>
      <c r="V19" s="26">
        <v>0</v>
      </c>
      <c r="W19" s="26">
        <v>13</v>
      </c>
    </row>
    <row r="20" spans="2:23" ht="20.100000000000001" customHeight="1" thickBot="1" x14ac:dyDescent="0.25">
      <c r="B20" s="3" t="s">
        <v>242</v>
      </c>
      <c r="C20" s="26">
        <v>119</v>
      </c>
      <c r="D20" s="26">
        <v>0</v>
      </c>
      <c r="E20" s="26">
        <v>4</v>
      </c>
      <c r="F20" s="26">
        <v>123</v>
      </c>
      <c r="G20" s="26">
        <v>95</v>
      </c>
      <c r="H20" s="26">
        <v>0</v>
      </c>
      <c r="I20" s="26">
        <v>0</v>
      </c>
      <c r="J20" s="26">
        <v>95</v>
      </c>
      <c r="K20" s="26">
        <v>24</v>
      </c>
      <c r="L20" s="26">
        <v>0</v>
      </c>
      <c r="M20" s="26">
        <v>4</v>
      </c>
      <c r="N20" s="26">
        <v>28</v>
      </c>
      <c r="O20" s="26">
        <v>0</v>
      </c>
      <c r="P20" s="26">
        <v>0</v>
      </c>
      <c r="Q20" s="26">
        <v>0</v>
      </c>
      <c r="R20" s="26">
        <v>0</v>
      </c>
      <c r="S20" s="26">
        <v>106</v>
      </c>
      <c r="T20" s="26">
        <v>17</v>
      </c>
      <c r="U20" s="26">
        <v>14</v>
      </c>
      <c r="V20" s="26">
        <v>7</v>
      </c>
      <c r="W20" s="26">
        <v>144</v>
      </c>
    </row>
    <row r="21" spans="2:23" ht="20.100000000000001" customHeight="1" thickBot="1" x14ac:dyDescent="0.25">
      <c r="B21" s="3" t="s">
        <v>243</v>
      </c>
      <c r="C21" s="26">
        <v>12</v>
      </c>
      <c r="D21" s="26">
        <v>0</v>
      </c>
      <c r="E21" s="26">
        <v>1</v>
      </c>
      <c r="F21" s="26">
        <v>13</v>
      </c>
      <c r="G21" s="26">
        <v>11</v>
      </c>
      <c r="H21" s="26">
        <v>0</v>
      </c>
      <c r="I21" s="26">
        <v>0</v>
      </c>
      <c r="J21" s="26">
        <v>11</v>
      </c>
      <c r="K21" s="26">
        <v>1</v>
      </c>
      <c r="L21" s="26">
        <v>0</v>
      </c>
      <c r="M21" s="26">
        <v>1</v>
      </c>
      <c r="N21" s="26">
        <v>2</v>
      </c>
      <c r="O21" s="26">
        <v>0</v>
      </c>
      <c r="P21" s="26">
        <v>0</v>
      </c>
      <c r="Q21" s="26">
        <v>0</v>
      </c>
      <c r="R21" s="26">
        <v>0</v>
      </c>
      <c r="S21" s="26">
        <v>13</v>
      </c>
      <c r="T21" s="26">
        <v>3</v>
      </c>
      <c r="U21" s="26">
        <v>0</v>
      </c>
      <c r="V21" s="26">
        <v>0</v>
      </c>
      <c r="W21" s="26">
        <v>16</v>
      </c>
    </row>
    <row r="22" spans="2:23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</row>
    <row r="26" spans="2:23" ht="20.100000000000001" customHeight="1" thickBot="1" x14ac:dyDescent="0.25">
      <c r="B26" s="4" t="s">
        <v>248</v>
      </c>
      <c r="C26" s="26">
        <v>2</v>
      </c>
      <c r="D26" s="26">
        <v>0</v>
      </c>
      <c r="E26" s="26">
        <v>0</v>
      </c>
      <c r="F26" s="26">
        <v>2</v>
      </c>
      <c r="G26" s="26">
        <v>1</v>
      </c>
      <c r="H26" s="26">
        <v>0</v>
      </c>
      <c r="I26" s="26">
        <v>0</v>
      </c>
      <c r="J26" s="26">
        <v>1</v>
      </c>
      <c r="K26" s="26">
        <v>1</v>
      </c>
      <c r="L26" s="26">
        <v>0</v>
      </c>
      <c r="M26" s="26">
        <v>0</v>
      </c>
      <c r="N26" s="26">
        <v>1</v>
      </c>
      <c r="O26" s="26">
        <v>0</v>
      </c>
      <c r="P26" s="26">
        <v>0</v>
      </c>
      <c r="Q26" s="26">
        <v>0</v>
      </c>
      <c r="R26" s="26">
        <v>0</v>
      </c>
      <c r="S26" s="26">
        <v>4</v>
      </c>
      <c r="T26" s="26">
        <v>0</v>
      </c>
      <c r="U26" s="26">
        <v>0</v>
      </c>
      <c r="V26" s="26">
        <v>0</v>
      </c>
      <c r="W26" s="26">
        <v>4</v>
      </c>
    </row>
    <row r="27" spans="2:23" ht="15" thickBot="1" x14ac:dyDescent="0.25">
      <c r="B27" s="5" t="s">
        <v>244</v>
      </c>
      <c r="C27" s="26">
        <v>99</v>
      </c>
      <c r="D27" s="26">
        <v>0</v>
      </c>
      <c r="E27" s="26">
        <v>10</v>
      </c>
      <c r="F27" s="26">
        <v>109</v>
      </c>
      <c r="G27" s="26">
        <v>40</v>
      </c>
      <c r="H27" s="26">
        <v>0</v>
      </c>
      <c r="I27" s="26">
        <v>1</v>
      </c>
      <c r="J27" s="26">
        <v>41</v>
      </c>
      <c r="K27" s="26">
        <v>59</v>
      </c>
      <c r="L27" s="26">
        <v>0</v>
      </c>
      <c r="M27" s="26">
        <v>9</v>
      </c>
      <c r="N27" s="26">
        <v>68</v>
      </c>
      <c r="O27" s="26">
        <v>0</v>
      </c>
      <c r="P27" s="26">
        <v>0</v>
      </c>
      <c r="Q27" s="26">
        <v>0</v>
      </c>
      <c r="R27" s="26">
        <v>0</v>
      </c>
      <c r="S27" s="26">
        <v>80</v>
      </c>
      <c r="T27" s="26">
        <v>16</v>
      </c>
      <c r="U27" s="26">
        <v>23</v>
      </c>
      <c r="V27" s="26">
        <v>14</v>
      </c>
      <c r="W27" s="26">
        <v>133</v>
      </c>
    </row>
  </sheetData>
  <mergeCells count="21">
    <mergeCell ref="C9:F9"/>
    <mergeCell ref="G9:J9"/>
    <mergeCell ref="K9:N9"/>
    <mergeCell ref="O9:R9"/>
    <mergeCell ref="S9:W9"/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29"/>
      <c r="C9" s="57" t="s">
        <v>211</v>
      </c>
      <c r="D9" s="51"/>
      <c r="E9" s="51"/>
      <c r="F9" s="51"/>
      <c r="G9" s="63"/>
      <c r="H9" s="57" t="s">
        <v>212</v>
      </c>
      <c r="I9" s="51"/>
      <c r="J9" s="51"/>
      <c r="K9" s="51"/>
      <c r="L9" s="63"/>
      <c r="M9" s="57" t="s">
        <v>34</v>
      </c>
      <c r="N9" s="51"/>
      <c r="O9" s="51"/>
      <c r="P9" s="51"/>
      <c r="Q9" s="63"/>
    </row>
    <row r="10" spans="2:17" ht="41.25" customHeight="1" thickBot="1" x14ac:dyDescent="0.25">
      <c r="C10" s="65" t="s">
        <v>108</v>
      </c>
      <c r="D10" s="65"/>
      <c r="E10" s="65" t="s">
        <v>109</v>
      </c>
      <c r="F10" s="65"/>
      <c r="G10" s="25" t="s">
        <v>34</v>
      </c>
      <c r="H10" s="65" t="s">
        <v>110</v>
      </c>
      <c r="I10" s="65"/>
      <c r="J10" s="64" t="s">
        <v>109</v>
      </c>
      <c r="K10" s="64"/>
      <c r="L10" s="25" t="s">
        <v>34</v>
      </c>
      <c r="M10" s="65" t="s">
        <v>108</v>
      </c>
      <c r="N10" s="65"/>
      <c r="O10" s="64" t="s">
        <v>109</v>
      </c>
      <c r="P10" s="64"/>
      <c r="Q10" s="25" t="s">
        <v>34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1</v>
      </c>
      <c r="D12" s="26">
        <v>0</v>
      </c>
      <c r="E12" s="26">
        <v>27</v>
      </c>
      <c r="F12" s="26">
        <v>16</v>
      </c>
      <c r="G12" s="26">
        <v>44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1</v>
      </c>
      <c r="N12" s="26">
        <v>0</v>
      </c>
      <c r="O12" s="26">
        <v>27</v>
      </c>
      <c r="P12" s="26">
        <v>16</v>
      </c>
      <c r="Q12" s="26">
        <v>44</v>
      </c>
    </row>
    <row r="13" spans="2:17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8</v>
      </c>
      <c r="F13" s="26">
        <v>3</v>
      </c>
      <c r="G13" s="26">
        <v>11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8</v>
      </c>
      <c r="P13" s="26">
        <v>3</v>
      </c>
      <c r="Q13" s="26">
        <v>11</v>
      </c>
    </row>
    <row r="14" spans="2:17" ht="20.100000000000001" customHeight="1" thickBot="1" x14ac:dyDescent="0.25">
      <c r="B14" s="3" t="s">
        <v>374</v>
      </c>
      <c r="C14" s="26">
        <v>0</v>
      </c>
      <c r="D14" s="26">
        <v>3</v>
      </c>
      <c r="E14" s="26">
        <v>20</v>
      </c>
      <c r="F14" s="26">
        <v>107</v>
      </c>
      <c r="G14" s="26">
        <v>130</v>
      </c>
      <c r="H14" s="26">
        <v>0</v>
      </c>
      <c r="I14" s="26">
        <v>0</v>
      </c>
      <c r="J14" s="26">
        <v>0</v>
      </c>
      <c r="K14" s="26">
        <v>3</v>
      </c>
      <c r="L14" s="26">
        <v>3</v>
      </c>
      <c r="M14" s="26">
        <v>0</v>
      </c>
      <c r="N14" s="26">
        <v>3</v>
      </c>
      <c r="O14" s="26">
        <v>20</v>
      </c>
      <c r="P14" s="26">
        <v>110</v>
      </c>
      <c r="Q14" s="26">
        <v>133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3</v>
      </c>
      <c r="F18" s="26">
        <v>9</v>
      </c>
      <c r="G18" s="26">
        <v>12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3</v>
      </c>
      <c r="P18" s="26">
        <v>9</v>
      </c>
      <c r="Q18" s="26">
        <v>12</v>
      </c>
    </row>
    <row r="19" spans="2:17" ht="20.100000000000001" customHeight="1" thickBot="1" x14ac:dyDescent="0.25">
      <c r="B19" s="3" t="s">
        <v>242</v>
      </c>
      <c r="C19" s="26">
        <v>0</v>
      </c>
      <c r="D19" s="26">
        <v>1</v>
      </c>
      <c r="E19" s="26">
        <v>38</v>
      </c>
      <c r="F19" s="26">
        <v>28</v>
      </c>
      <c r="G19" s="26">
        <v>67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1</v>
      </c>
      <c r="O19" s="26">
        <v>38</v>
      </c>
      <c r="P19" s="26">
        <v>28</v>
      </c>
      <c r="Q19" s="26">
        <v>67</v>
      </c>
    </row>
    <row r="20" spans="2:17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8</v>
      </c>
      <c r="F20" s="26">
        <v>5</v>
      </c>
      <c r="G20" s="26">
        <v>13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8</v>
      </c>
      <c r="P20" s="26">
        <v>5</v>
      </c>
      <c r="Q20" s="26">
        <v>13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1</v>
      </c>
      <c r="F23" s="26">
        <v>0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1</v>
      </c>
      <c r="P23" s="26">
        <v>0</v>
      </c>
      <c r="Q23" s="26">
        <v>1</v>
      </c>
    </row>
    <row r="24" spans="2:17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2:17" ht="20.100000000000001" customHeight="1" thickBot="1" x14ac:dyDescent="0.25">
      <c r="B25" s="4" t="s">
        <v>248</v>
      </c>
      <c r="C25" s="26">
        <v>1</v>
      </c>
      <c r="D25" s="26">
        <v>0</v>
      </c>
      <c r="E25" s="26">
        <v>8</v>
      </c>
      <c r="F25" s="26">
        <v>5</v>
      </c>
      <c r="G25" s="26">
        <v>14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8</v>
      </c>
      <c r="P25" s="26">
        <v>5</v>
      </c>
      <c r="Q25" s="26">
        <v>14</v>
      </c>
    </row>
    <row r="26" spans="2:17" ht="20.100000000000001" customHeight="1" thickBot="1" x14ac:dyDescent="0.25">
      <c r="B26" s="5" t="s">
        <v>244</v>
      </c>
      <c r="C26" s="26">
        <v>1</v>
      </c>
      <c r="D26" s="26">
        <v>0</v>
      </c>
      <c r="E26" s="26">
        <v>34</v>
      </c>
      <c r="F26" s="26">
        <v>51</v>
      </c>
      <c r="G26" s="26">
        <v>86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</v>
      </c>
      <c r="N26" s="26">
        <v>0</v>
      </c>
      <c r="O26" s="26">
        <v>34</v>
      </c>
      <c r="P26" s="26">
        <v>51</v>
      </c>
      <c r="Q26" s="26">
        <v>86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2022-09-20T10:05:01Z</cp:lastPrinted>
  <dcterms:created xsi:type="dcterms:W3CDTF">2018-11-16T09:47:02Z</dcterms:created>
  <dcterms:modified xsi:type="dcterms:W3CDTF">2023-04-28T10:50:53Z</dcterms:modified>
</cp:coreProperties>
</file>